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Nas134935\welltax\HP作成関係\見積試算・税額試算エクセル\"/>
    </mc:Choice>
  </mc:AlternateContent>
  <xr:revisionPtr revIDLastSave="0" documentId="13_ncr:1_{D89FA6EC-FD00-4A96-83A2-6A071A93B109}" xr6:coauthVersionLast="43" xr6:coauthVersionMax="43" xr10:uidLastSave="{00000000-0000-0000-0000-000000000000}"/>
  <bookViews>
    <workbookView xWindow="-120" yWindow="-120" windowWidth="29040" windowHeight="15840" xr2:uid="{0BC69384-E45A-4D33-BF1C-CD847F55E49D}"/>
  </bookViews>
  <sheets>
    <sheet name="入力シート" sheetId="1" r:id="rId1"/>
    <sheet name="御見積書" sheetId="3" r:id="rId2"/>
    <sheet name="Sheet1" sheetId="4" state="hidden" r:id="rId3"/>
    <sheet name="Sheet2" sheetId="2" state="hidden" r:id="rId4"/>
    <sheet name="Sheet3" sheetId="5" state="hidden" r:id="rId5"/>
  </sheets>
  <definedNames>
    <definedName name="_xlnm.Print_Area" localSheetId="0">入力シート!$A$2:$N$44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41" i="2" l="1"/>
  <c r="F27" i="3" l="1"/>
  <c r="AS38" i="2"/>
  <c r="AU38" i="2" s="1"/>
  <c r="AV38" i="2"/>
  <c r="AW38" i="2" l="1"/>
  <c r="AW40" i="2" s="1"/>
  <c r="AE52" i="2"/>
  <c r="D20" i="3" l="1"/>
  <c r="G3" i="3"/>
  <c r="AK37" i="2" l="1"/>
  <c r="AQ37" i="2"/>
  <c r="AQ41" i="2" s="1"/>
  <c r="AN37" i="2"/>
  <c r="AN41" i="2" s="1"/>
  <c r="D24" i="3" s="1"/>
  <c r="AH41" i="2"/>
  <c r="AH40" i="2"/>
  <c r="AH39" i="2"/>
  <c r="AH38" i="2"/>
  <c r="D25" i="3" l="1"/>
  <c r="AX42" i="2"/>
  <c r="F26" i="3" s="1"/>
  <c r="AH43" i="2"/>
  <c r="AH45" i="2" s="1"/>
  <c r="AH47" i="2" s="1"/>
  <c r="D22" i="3" l="1"/>
  <c r="D23" i="3"/>
  <c r="K34" i="1"/>
  <c r="AW42" i="2" l="1"/>
  <c r="D26" i="3" s="1"/>
  <c r="D27" i="3" s="1"/>
</calcChain>
</file>

<file path=xl/sharedStrings.xml><?xml version="1.0" encoding="utf-8"?>
<sst xmlns="http://schemas.openxmlformats.org/spreadsheetml/2006/main" count="105" uniqueCount="96">
  <si>
    <t>遺産の総額</t>
    <rPh sb="0" eb="2">
      <t>イサン</t>
    </rPh>
    <rPh sb="3" eb="5">
      <t>ソウガク</t>
    </rPh>
    <phoneticPr fontId="2"/>
  </si>
  <si>
    <t>未選択</t>
  </si>
  <si>
    <t>6,000万円～8,000万円未満</t>
    <phoneticPr fontId="2"/>
  </si>
  <si>
    <t>8,000万円～1億円未満</t>
    <phoneticPr fontId="2"/>
  </si>
  <si>
    <t>1億円～1億3,000万円未満</t>
    <phoneticPr fontId="2"/>
  </si>
  <si>
    <t>1億3,000万円～1億6,000万円未満</t>
    <phoneticPr fontId="2"/>
  </si>
  <si>
    <t>1億円6,000万円～2億円未満</t>
    <phoneticPr fontId="2"/>
  </si>
  <si>
    <t>2億円～2億5,000万円未満</t>
    <phoneticPr fontId="2"/>
  </si>
  <si>
    <t>2億5000万円～3億円未満</t>
    <rPh sb="12" eb="14">
      <t>ミマン</t>
    </rPh>
    <phoneticPr fontId="2"/>
  </si>
  <si>
    <t>3億円～3億5,000万円未満</t>
    <phoneticPr fontId="2"/>
  </si>
  <si>
    <t>3億5,000千万～4億未満</t>
    <phoneticPr fontId="2"/>
  </si>
  <si>
    <t>4億円以上</t>
  </si>
  <si>
    <t>4,000万円未満</t>
    <phoneticPr fontId="2"/>
  </si>
  <si>
    <t>4,000万円～6,000万円未満</t>
    <rPh sb="13" eb="15">
      <t>マンエン</t>
    </rPh>
    <rPh sb="15" eb="17">
      <t>ミマン</t>
    </rPh>
    <phoneticPr fontId="2"/>
  </si>
  <si>
    <t>別途相談</t>
    <rPh sb="0" eb="2">
      <t>ベット</t>
    </rPh>
    <rPh sb="2" eb="4">
      <t>ソウダン</t>
    </rPh>
    <phoneticPr fontId="2"/>
  </si>
  <si>
    <t>基本報酬(税抜き)</t>
    <rPh sb="0" eb="2">
      <t>キホン</t>
    </rPh>
    <rPh sb="2" eb="4">
      <t>ホウシュウ</t>
    </rPh>
    <rPh sb="5" eb="6">
      <t>ゼイ</t>
    </rPh>
    <rPh sb="6" eb="7">
      <t>ヌ</t>
    </rPh>
    <phoneticPr fontId="2"/>
  </si>
  <si>
    <t>＜基本報酬＞</t>
    <rPh sb="1" eb="3">
      <t>キホン</t>
    </rPh>
    <rPh sb="3" eb="5">
      <t>ホウシュウ</t>
    </rPh>
    <phoneticPr fontId="2"/>
  </si>
  <si>
    <r>
      <t xml:space="preserve"> (2)被相続人の子供(養子を含む)の人数</t>
    </r>
    <r>
      <rPr>
        <sz val="12"/>
        <color rgb="FFFF0000"/>
        <rFont val="Meiryo UI"/>
        <family val="3"/>
        <charset val="128"/>
      </rPr>
      <t>【必須】</t>
    </r>
    <rPh sb="12" eb="14">
      <t>ヨウシ</t>
    </rPh>
    <rPh sb="15" eb="16">
      <t>フク</t>
    </rPh>
    <rPh sb="19" eb="20">
      <t>ニン</t>
    </rPh>
    <rPh sb="20" eb="21">
      <t>スウ</t>
    </rPh>
    <rPh sb="22" eb="24">
      <t>ヒッス</t>
    </rPh>
    <phoneticPr fontId="2"/>
  </si>
  <si>
    <t xml:space="preserve"> 被相続人（亡くなられた人）に配偶者はいますか。</t>
    <phoneticPr fontId="2"/>
  </si>
  <si>
    <r>
      <t xml:space="preserve"> (1) 配偶者について</t>
    </r>
    <r>
      <rPr>
        <sz val="12"/>
        <color rgb="FFFF0000"/>
        <rFont val="Meiryo UI"/>
        <family val="3"/>
        <charset val="128"/>
      </rPr>
      <t>【必須】</t>
    </r>
    <rPh sb="13" eb="15">
      <t>ヒッス</t>
    </rPh>
    <phoneticPr fontId="2"/>
  </si>
  <si>
    <t>続柄</t>
    <rPh sb="0" eb="2">
      <t>ゾクガラ</t>
    </rPh>
    <phoneticPr fontId="2"/>
  </si>
  <si>
    <t>人数</t>
    <rPh sb="0" eb="1">
      <t>ニン</t>
    </rPh>
    <rPh sb="1" eb="2">
      <t>スウ</t>
    </rPh>
    <phoneticPr fontId="2"/>
  </si>
  <si>
    <t>配偶者</t>
    <rPh sb="0" eb="3">
      <t>ハイグウシャ</t>
    </rPh>
    <phoneticPr fontId="2"/>
  </si>
  <si>
    <t>子</t>
    <rPh sb="0" eb="1">
      <t>コ</t>
    </rPh>
    <phoneticPr fontId="2"/>
  </si>
  <si>
    <t>直系尊属</t>
    <rPh sb="0" eb="2">
      <t>チョッケイ</t>
    </rPh>
    <rPh sb="2" eb="4">
      <t>ソンゾク</t>
    </rPh>
    <phoneticPr fontId="2"/>
  </si>
  <si>
    <t>兄弟姉妹</t>
    <rPh sb="0" eb="2">
      <t>ケイテイ</t>
    </rPh>
    <rPh sb="2" eb="4">
      <t>シマイ</t>
    </rPh>
    <phoneticPr fontId="2"/>
  </si>
  <si>
    <t>法定相続人数</t>
    <rPh sb="0" eb="2">
      <t>ホウテイ</t>
    </rPh>
    <rPh sb="2" eb="4">
      <t>ソウゾク</t>
    </rPh>
    <rPh sb="4" eb="5">
      <t>ニン</t>
    </rPh>
    <rPh sb="5" eb="6">
      <t>スウ</t>
    </rPh>
    <phoneticPr fontId="2"/>
  </si>
  <si>
    <t xml:space="preserve"> ※子供が既に亡くなられている場合は、その亡くなった子供の子等(孫)が相続人となります。</t>
    <rPh sb="21" eb="22">
      <t>ナ</t>
    </rPh>
    <rPh sb="26" eb="28">
      <t>コドモ</t>
    </rPh>
    <rPh sb="29" eb="30">
      <t>コ</t>
    </rPh>
    <rPh sb="30" eb="31">
      <t>トウ</t>
    </rPh>
    <rPh sb="32" eb="33">
      <t>マゴ</t>
    </rPh>
    <rPh sb="35" eb="37">
      <t>ソウゾク</t>
    </rPh>
    <rPh sb="37" eb="38">
      <t>ニン</t>
    </rPh>
    <phoneticPr fontId="2"/>
  </si>
  <si>
    <t xml:space="preserve"> ※父母が既に亡くなられており、かつ祖父母等がご健在の場合は、その祖父母等が相続人となります。</t>
    <rPh sb="18" eb="21">
      <t>ソフボ</t>
    </rPh>
    <rPh sb="21" eb="22">
      <t>トウ</t>
    </rPh>
    <rPh sb="24" eb="26">
      <t>ケンザイ</t>
    </rPh>
    <rPh sb="33" eb="36">
      <t>ソフボ</t>
    </rPh>
    <rPh sb="36" eb="37">
      <t>トウ</t>
    </rPh>
    <rPh sb="38" eb="40">
      <t>ソウゾク</t>
    </rPh>
    <rPh sb="40" eb="41">
      <t>ニン</t>
    </rPh>
    <phoneticPr fontId="2"/>
  </si>
  <si>
    <t xml:space="preserve"> ※兄弟姉妹が既に亡くなられている場合は、その兄弟姉妹の子(甥，姪)が相続人となります。</t>
    <rPh sb="23" eb="25">
      <t>ケイテイ</t>
    </rPh>
    <rPh sb="25" eb="27">
      <t>シマイ</t>
    </rPh>
    <rPh sb="28" eb="29">
      <t>コ</t>
    </rPh>
    <rPh sb="30" eb="31">
      <t>オイ</t>
    </rPh>
    <rPh sb="32" eb="33">
      <t>メイ</t>
    </rPh>
    <rPh sb="35" eb="37">
      <t>ソウゾク</t>
    </rPh>
    <rPh sb="37" eb="38">
      <t>ニン</t>
    </rPh>
    <phoneticPr fontId="2"/>
  </si>
  <si>
    <t>加算率</t>
    <rPh sb="0" eb="2">
      <t>カサン</t>
    </rPh>
    <rPh sb="2" eb="3">
      <t>リツ</t>
    </rPh>
    <phoneticPr fontId="2"/>
  </si>
  <si>
    <t>＜相続人数加算＞</t>
    <rPh sb="1" eb="3">
      <t>ソウゾク</t>
    </rPh>
    <rPh sb="3" eb="4">
      <t>ニン</t>
    </rPh>
    <rPh sb="4" eb="5">
      <t>スウ</t>
    </rPh>
    <rPh sb="5" eb="7">
      <t>カサン</t>
    </rPh>
    <phoneticPr fontId="2"/>
  </si>
  <si>
    <t>＜土地数加算＞</t>
    <rPh sb="1" eb="3">
      <t>トチ</t>
    </rPh>
    <rPh sb="3" eb="4">
      <t>スウ</t>
    </rPh>
    <rPh sb="4" eb="6">
      <t>カサン</t>
    </rPh>
    <phoneticPr fontId="2"/>
  </si>
  <si>
    <t>土地数</t>
    <rPh sb="0" eb="2">
      <t>トチ</t>
    </rPh>
    <rPh sb="2" eb="3">
      <t>スウ</t>
    </rPh>
    <phoneticPr fontId="2"/>
  </si>
  <si>
    <t>＜自社株数加算＞</t>
    <rPh sb="1" eb="3">
      <t>ジシャ</t>
    </rPh>
    <rPh sb="3" eb="4">
      <t>カブ</t>
    </rPh>
    <rPh sb="4" eb="5">
      <t>スウ</t>
    </rPh>
    <rPh sb="5" eb="7">
      <t>カサン</t>
    </rPh>
    <phoneticPr fontId="2"/>
  </si>
  <si>
    <t>自社株数</t>
    <rPh sb="0" eb="3">
      <t>ジシャカブ</t>
    </rPh>
    <rPh sb="3" eb="4">
      <t>スウ</t>
    </rPh>
    <phoneticPr fontId="2"/>
  </si>
  <si>
    <t>加算額(1単位)</t>
    <rPh sb="0" eb="3">
      <t>カサンガク</t>
    </rPh>
    <rPh sb="5" eb="7">
      <t>タンイ</t>
    </rPh>
    <phoneticPr fontId="2"/>
  </si>
  <si>
    <t>加算額</t>
    <rPh sb="0" eb="3">
      <t>カサンガク</t>
    </rPh>
    <phoneticPr fontId="2"/>
  </si>
  <si>
    <t>作成の有無</t>
    <rPh sb="0" eb="2">
      <t>サクセイ</t>
    </rPh>
    <rPh sb="3" eb="5">
      <t>ウム</t>
    </rPh>
    <phoneticPr fontId="2"/>
  </si>
  <si>
    <t>※上限：50％</t>
    <rPh sb="1" eb="3">
      <t>ジョウゲン</t>
    </rPh>
    <phoneticPr fontId="2"/>
  </si>
  <si>
    <t>加算単価</t>
    <rPh sb="0" eb="2">
      <t>カサン</t>
    </rPh>
    <rPh sb="2" eb="4">
      <t>タンカ</t>
    </rPh>
    <phoneticPr fontId="2"/>
  </si>
  <si>
    <t>&lt;遺産分割協議書加算&gt;</t>
    <rPh sb="1" eb="3">
      <t>イサン</t>
    </rPh>
    <rPh sb="3" eb="5">
      <t>ブンカツ</t>
    </rPh>
    <rPh sb="5" eb="7">
      <t>キョウギ</t>
    </rPh>
    <rPh sb="7" eb="8">
      <t>ショ</t>
    </rPh>
    <rPh sb="8" eb="10">
      <t>カサン</t>
    </rPh>
    <phoneticPr fontId="2"/>
  </si>
  <si>
    <t xml:space="preserve">      </t>
    <phoneticPr fontId="2"/>
  </si>
  <si>
    <r>
      <t xml:space="preserve"> (3)被相続人に父母（養父母を含む）の人数</t>
    </r>
    <r>
      <rPr>
        <sz val="12"/>
        <color rgb="FF0000FF"/>
        <rFont val="Meiryo UI"/>
        <family val="3"/>
        <charset val="128"/>
      </rPr>
      <t>【上記(2)＝0人の方のみお答え下さい】</t>
    </r>
    <phoneticPr fontId="2"/>
  </si>
  <si>
    <t>から</t>
    <phoneticPr fontId="2"/>
  </si>
  <si>
    <r>
      <rPr>
        <sz val="12"/>
        <color theme="10"/>
        <rFont val="游ゴシック"/>
        <family val="3"/>
        <charset val="128"/>
        <scheme val="minor"/>
      </rPr>
      <t xml:space="preserve">   </t>
    </r>
    <r>
      <rPr>
        <u/>
        <sz val="12"/>
        <color theme="10"/>
        <rFont val="游ゴシック"/>
        <family val="2"/>
        <charset val="128"/>
        <scheme val="minor"/>
      </rPr>
      <t>相続税の対象となる財産はこちらをクリック</t>
    </r>
    <phoneticPr fontId="2"/>
  </si>
  <si>
    <r>
      <rPr>
        <sz val="12"/>
        <color theme="10"/>
        <rFont val="Meiryo UI"/>
        <family val="3"/>
        <charset val="128"/>
      </rPr>
      <t xml:space="preserve">    </t>
    </r>
    <r>
      <rPr>
        <u/>
        <sz val="12"/>
        <color theme="10"/>
        <rFont val="Meiryo UI"/>
        <family val="3"/>
        <charset val="128"/>
      </rPr>
      <t>詳しくはこちらをクリック</t>
    </r>
    <phoneticPr fontId="2"/>
  </si>
  <si>
    <r>
      <t xml:space="preserve"> (4)被相続人の兄弟姉妹の人数</t>
    </r>
    <r>
      <rPr>
        <sz val="12"/>
        <color rgb="FF0000FF"/>
        <rFont val="Meiryo UI"/>
        <family val="3"/>
        <charset val="128"/>
      </rPr>
      <t>【上記(1)および(2)＝0人の方のみお答え下さい】</t>
    </r>
    <rPh sb="14" eb="15">
      <t>ニン</t>
    </rPh>
    <rPh sb="15" eb="16">
      <t>スウ</t>
    </rPh>
    <rPh sb="38" eb="39">
      <t>クダ</t>
    </rPh>
    <phoneticPr fontId="2"/>
  </si>
  <si>
    <t>　ご相続人の数(人)</t>
    <rPh sb="2" eb="4">
      <t>ソウゾク</t>
    </rPh>
    <rPh sb="4" eb="5">
      <t>ニン</t>
    </rPh>
    <rPh sb="6" eb="7">
      <t>スウ</t>
    </rPh>
    <rPh sb="8" eb="9">
      <t>ニン</t>
    </rPh>
    <phoneticPr fontId="2"/>
  </si>
  <si>
    <t>簡易お見積りシート(相続税申告)</t>
    <rPh sb="0" eb="2">
      <t>カンイ</t>
    </rPh>
    <rPh sb="3" eb="5">
      <t>ミツモ</t>
    </rPh>
    <rPh sb="10" eb="13">
      <t>ソウゾクゼイ</t>
    </rPh>
    <rPh sb="13" eb="15">
      <t>シンコク</t>
    </rPh>
    <phoneticPr fontId="2"/>
  </si>
  <si>
    <t>御 見 積 書</t>
    <rPh sb="0" eb="1">
      <t>ゴ</t>
    </rPh>
    <rPh sb="2" eb="3">
      <t>ミ</t>
    </rPh>
    <rPh sb="4" eb="5">
      <t>セキ</t>
    </rPh>
    <rPh sb="6" eb="7">
      <t>ショ</t>
    </rPh>
    <phoneticPr fontId="2"/>
  </si>
  <si>
    <t>〒811-0072 福岡市南区多賀1-2-36-102</t>
    <rPh sb="10" eb="13">
      <t>フクオカシ</t>
    </rPh>
    <rPh sb="13" eb="15">
      <t>ミナミク</t>
    </rPh>
    <rPh sb="15" eb="17">
      <t>タガ</t>
    </rPh>
    <phoneticPr fontId="2"/>
  </si>
  <si>
    <t>支払条件：別途お打合せ</t>
    <rPh sb="0" eb="2">
      <t>シハラ</t>
    </rPh>
    <rPh sb="2" eb="4">
      <t>ジョウケン</t>
    </rPh>
    <rPh sb="5" eb="7">
      <t>ベット</t>
    </rPh>
    <rPh sb="8" eb="10">
      <t>ウチアワ</t>
    </rPh>
    <phoneticPr fontId="2"/>
  </si>
  <si>
    <t>お見積金額　下記参照</t>
    <rPh sb="1" eb="3">
      <t>ミツモ</t>
    </rPh>
    <rPh sb="3" eb="5">
      <t>キンガク</t>
    </rPh>
    <rPh sb="6" eb="8">
      <t>カキ</t>
    </rPh>
    <rPh sb="8" eb="10">
      <t>サンショウ</t>
    </rPh>
    <phoneticPr fontId="2"/>
  </si>
  <si>
    <t>業務内容</t>
    <rPh sb="0" eb="2">
      <t>ギョウム</t>
    </rPh>
    <rPh sb="2" eb="4">
      <t>ナイヨウ</t>
    </rPh>
    <phoneticPr fontId="2"/>
  </si>
  <si>
    <t>金額(税抜)</t>
    <rPh sb="0" eb="2">
      <t>キンガク</t>
    </rPh>
    <rPh sb="3" eb="4">
      <t>ゼイ</t>
    </rPh>
    <rPh sb="4" eb="5">
      <t>ヌ</t>
    </rPh>
    <phoneticPr fontId="2"/>
  </si>
  <si>
    <t>備考</t>
    <rPh sb="0" eb="2">
      <t>ビコウ</t>
    </rPh>
    <phoneticPr fontId="2"/>
  </si>
  <si>
    <t>(留意事項)</t>
    <rPh sb="1" eb="3">
      <t>リュウイ</t>
    </rPh>
    <rPh sb="3" eb="5">
      <t>ジコウ</t>
    </rPh>
    <phoneticPr fontId="2"/>
  </si>
  <si>
    <t>弁護士，司法書士，公租公課等が発生する場合、別途ご負担いただく必要がございます。</t>
    <rPh sb="0" eb="3">
      <t>ベンゴシ</t>
    </rPh>
    <rPh sb="4" eb="6">
      <t>シホウ</t>
    </rPh>
    <rPh sb="6" eb="8">
      <t>ショシ</t>
    </rPh>
    <rPh sb="9" eb="11">
      <t>コウソ</t>
    </rPh>
    <rPh sb="11" eb="13">
      <t>コウカ</t>
    </rPh>
    <rPh sb="13" eb="14">
      <t>トウ</t>
    </rPh>
    <rPh sb="15" eb="17">
      <t>ハッセイ</t>
    </rPh>
    <rPh sb="19" eb="21">
      <t>バアイ</t>
    </rPh>
    <rPh sb="22" eb="24">
      <t>ベット</t>
    </rPh>
    <rPh sb="25" eb="27">
      <t>フタン</t>
    </rPh>
    <rPh sb="31" eb="33">
      <t>ヒツヨウ</t>
    </rPh>
    <phoneticPr fontId="2"/>
  </si>
  <si>
    <t>標準的な業務に比べて作業量が大幅に増加する見込みがある場合、または当初把握されていなかった事実等が新たに発見された場合には、</t>
    <rPh sb="0" eb="2">
      <t>ヒョウジュン</t>
    </rPh>
    <rPh sb="2" eb="3">
      <t>テキ</t>
    </rPh>
    <rPh sb="4" eb="6">
      <t>ギョウム</t>
    </rPh>
    <rPh sb="7" eb="8">
      <t>クラ</t>
    </rPh>
    <rPh sb="10" eb="12">
      <t>サギョウ</t>
    </rPh>
    <rPh sb="12" eb="13">
      <t>リョウ</t>
    </rPh>
    <rPh sb="14" eb="16">
      <t>オオハバ</t>
    </rPh>
    <rPh sb="17" eb="19">
      <t>ゾウカ</t>
    </rPh>
    <rPh sb="21" eb="23">
      <t>ミコ</t>
    </rPh>
    <rPh sb="27" eb="29">
      <t>バアイ</t>
    </rPh>
    <rPh sb="33" eb="35">
      <t>トウショ</t>
    </rPh>
    <rPh sb="35" eb="37">
      <t>ハアク</t>
    </rPh>
    <rPh sb="45" eb="47">
      <t>ジジツ</t>
    </rPh>
    <rPh sb="47" eb="48">
      <t>トウ</t>
    </rPh>
    <rPh sb="49" eb="50">
      <t>アラ</t>
    </rPh>
    <rPh sb="52" eb="54">
      <t>ハッケン</t>
    </rPh>
    <rPh sb="57" eb="59">
      <t>バアイ</t>
    </rPh>
    <phoneticPr fontId="2"/>
  </si>
  <si>
    <t>別途追加報酬の協議をさせていただくことがございます。</t>
    <rPh sb="0" eb="2">
      <t>ベット</t>
    </rPh>
    <rPh sb="2" eb="4">
      <t>ツイカ</t>
    </rPh>
    <rPh sb="4" eb="6">
      <t>ホウシュウ</t>
    </rPh>
    <rPh sb="7" eb="9">
      <t>キョウギ</t>
    </rPh>
    <phoneticPr fontId="2"/>
  </si>
  <si>
    <t>有効期限：お見積り後2週間</t>
    <rPh sb="0" eb="2">
      <t>ユウコウ</t>
    </rPh>
    <rPh sb="2" eb="4">
      <t>キゲン</t>
    </rPh>
    <rPh sb="6" eb="8">
      <t>ミツモ</t>
    </rPh>
    <rPh sb="9" eb="10">
      <t>ゴ</t>
    </rPh>
    <rPh sb="11" eb="13">
      <t>シュウカン</t>
    </rPh>
    <phoneticPr fontId="2"/>
  </si>
  <si>
    <t>TEL：092-519-3265</t>
    <phoneticPr fontId="2"/>
  </si>
  <si>
    <t>FAX：092-519-3265</t>
    <phoneticPr fontId="2"/>
  </si>
  <si>
    <t>：網掛け(黄色)の箇所をご入力下さい。</t>
    <phoneticPr fontId="2"/>
  </si>
  <si>
    <t>1.ご相続人様のお名前</t>
    <rPh sb="3" eb="5">
      <t>ソウゾク</t>
    </rPh>
    <rPh sb="5" eb="6">
      <t>ニン</t>
    </rPh>
    <rPh sb="6" eb="7">
      <t>サマ</t>
    </rPh>
    <rPh sb="9" eb="11">
      <t>ナマエ</t>
    </rPh>
    <phoneticPr fontId="2"/>
  </si>
  <si>
    <t>4.相続人の数</t>
    <phoneticPr fontId="2"/>
  </si>
  <si>
    <t>ご相続人　　　　　　　　</t>
    <rPh sb="1" eb="3">
      <t>ソウゾク</t>
    </rPh>
    <rPh sb="3" eb="4">
      <t>ニン</t>
    </rPh>
    <phoneticPr fontId="2"/>
  </si>
  <si>
    <t>基本報酬</t>
    <rPh sb="0" eb="2">
      <t>キホン</t>
    </rPh>
    <rPh sb="2" eb="4">
      <t>ホウシュウ</t>
    </rPh>
    <phoneticPr fontId="2"/>
  </si>
  <si>
    <t>　※遺産の総額：借入金等の債務や葬式費用を控除する前の遺産の総額であり、小規模宅地等
の特例、配偶者の税額軽減、生命保険金･退職手当金の非課税枠を考慮する前の金額です。</t>
    <phoneticPr fontId="2"/>
  </si>
  <si>
    <t>加算報酬</t>
    <rPh sb="0" eb="2">
      <t>カサン</t>
    </rPh>
    <rPh sb="2" eb="4">
      <t>ホウシュウ</t>
    </rPh>
    <phoneticPr fontId="2"/>
  </si>
  <si>
    <t>　・相続人の人数 加算</t>
    <rPh sb="2" eb="4">
      <t>ソウゾク</t>
    </rPh>
    <rPh sb="4" eb="5">
      <t>ニン</t>
    </rPh>
    <rPh sb="6" eb="7">
      <t>ニン</t>
    </rPh>
    <rPh sb="7" eb="8">
      <t>スウ</t>
    </rPh>
    <rPh sb="9" eb="11">
      <t>カサン</t>
    </rPh>
    <phoneticPr fontId="2"/>
  </si>
  <si>
    <t>　・遺産分割協議書作成 加算</t>
    <rPh sb="2" eb="4">
      <t>イサン</t>
    </rPh>
    <rPh sb="4" eb="6">
      <t>ブンカツ</t>
    </rPh>
    <rPh sb="6" eb="9">
      <t>キョウギショ</t>
    </rPh>
    <rPh sb="9" eb="11">
      <t>サクセイ</t>
    </rPh>
    <rPh sb="12" eb="14">
      <t>カサン</t>
    </rPh>
    <phoneticPr fontId="2"/>
  </si>
  <si>
    <t>　・土地評価 加算</t>
    <rPh sb="2" eb="4">
      <t>トチ</t>
    </rPh>
    <rPh sb="4" eb="6">
      <t>ヒョウカ</t>
    </rPh>
    <rPh sb="7" eb="9">
      <t>カサン</t>
    </rPh>
    <phoneticPr fontId="2"/>
  </si>
  <si>
    <t>　・非上場株式評価 加算</t>
    <rPh sb="2" eb="5">
      <t>ヒジョウジョウ</t>
    </rPh>
    <rPh sb="5" eb="7">
      <t>カブシキ</t>
    </rPh>
    <rPh sb="7" eb="9">
      <t>ヒョウカ</t>
    </rPh>
    <rPh sb="10" eb="12">
      <t>カサン</t>
    </rPh>
    <phoneticPr fontId="2"/>
  </si>
  <si>
    <t>基本報酬×10％×(相続人の数－１)
ただし基本報酬の50％を限度とする</t>
    <rPh sb="22" eb="24">
      <t>キホン</t>
    </rPh>
    <rPh sb="24" eb="26">
      <t>ホウシュウ</t>
    </rPh>
    <rPh sb="31" eb="33">
      <t>ゲンド</t>
    </rPh>
    <phoneticPr fontId="2"/>
  </si>
  <si>
    <t>１評価単位につき、40,000円</t>
    <rPh sb="15" eb="16">
      <t>エン</t>
    </rPh>
    <phoneticPr fontId="2"/>
  </si>
  <si>
    <t>会社の規模により異なりますため、
別途相談となります。</t>
    <rPh sb="0" eb="2">
      <t>カイシャ</t>
    </rPh>
    <rPh sb="3" eb="5">
      <t>キボ</t>
    </rPh>
    <rPh sb="8" eb="9">
      <t>コト</t>
    </rPh>
    <rPh sb="17" eb="19">
      <t>ベット</t>
    </rPh>
    <rPh sb="19" eb="21">
      <t>ソウダン</t>
    </rPh>
    <phoneticPr fontId="2"/>
  </si>
  <si>
    <t>＜申告期限90日以内加算＞</t>
    <rPh sb="1" eb="3">
      <t>シンコク</t>
    </rPh>
    <rPh sb="3" eb="5">
      <t>キゲン</t>
    </rPh>
    <rPh sb="7" eb="8">
      <t>ヒ</t>
    </rPh>
    <rPh sb="8" eb="10">
      <t>イナイ</t>
    </rPh>
    <rPh sb="10" eb="12">
      <t>カサン</t>
    </rPh>
    <phoneticPr fontId="2"/>
  </si>
  <si>
    <t>相続発生日</t>
    <rPh sb="0" eb="2">
      <t>ソウゾク</t>
    </rPh>
    <rPh sb="2" eb="5">
      <t>ハッセイビ</t>
    </rPh>
    <phoneticPr fontId="2"/>
  </si>
  <si>
    <t>から</t>
    <phoneticPr fontId="2"/>
  </si>
  <si>
    <t>TODAY</t>
    <phoneticPr fontId="2"/>
  </si>
  <si>
    <t>10か月加算</t>
    <rPh sb="3" eb="4">
      <t>ゲツ</t>
    </rPh>
    <rPh sb="4" eb="6">
      <t>カサン</t>
    </rPh>
    <phoneticPr fontId="2"/>
  </si>
  <si>
    <t>相続開始10ヵ月</t>
    <rPh sb="0" eb="2">
      <t>ソウゾク</t>
    </rPh>
    <rPh sb="2" eb="4">
      <t>カイシ</t>
    </rPh>
    <rPh sb="7" eb="8">
      <t>ゲツ</t>
    </rPh>
    <phoneticPr fontId="2"/>
  </si>
  <si>
    <t>期限までの日数</t>
    <rPh sb="0" eb="2">
      <t>キゲン</t>
    </rPh>
    <rPh sb="5" eb="7">
      <t>ニッスウ</t>
    </rPh>
    <phoneticPr fontId="2"/>
  </si>
  <si>
    <t>急務加算報酬</t>
    <rPh sb="0" eb="2">
      <t>キュウム</t>
    </rPh>
    <rPh sb="2" eb="4">
      <t>カサン</t>
    </rPh>
    <rPh sb="4" eb="6">
      <t>ホウシュウ</t>
    </rPh>
    <phoneticPr fontId="2"/>
  </si>
  <si>
    <t>合計</t>
    <rPh sb="0" eb="2">
      <t>ゴウケイ</t>
    </rPh>
    <phoneticPr fontId="2"/>
  </si>
  <si>
    <t>申告期限90日以内の場合</t>
    <rPh sb="10" eb="12">
      <t>バアイ</t>
    </rPh>
    <phoneticPr fontId="2"/>
  </si>
  <si>
    <t>相続税申告業務について、下記の通りお見積り申し上げます</t>
    <rPh sb="0" eb="3">
      <t>ソウゾクゼイ</t>
    </rPh>
    <rPh sb="3" eb="5">
      <t>シンコク</t>
    </rPh>
    <rPh sb="5" eb="7">
      <t>ギョウム</t>
    </rPh>
    <rPh sb="12" eb="14">
      <t>カキ</t>
    </rPh>
    <rPh sb="15" eb="16">
      <t>トオ</t>
    </rPh>
    <rPh sb="18" eb="20">
      <t>ミツモ</t>
    </rPh>
    <rPh sb="21" eb="22">
      <t>モウ</t>
    </rPh>
    <rPh sb="23" eb="24">
      <t>ア</t>
    </rPh>
    <phoneticPr fontId="2"/>
  </si>
  <si>
    <r>
      <t>2.ご相続の発生日(お亡くなりになった日)</t>
    </r>
    <r>
      <rPr>
        <sz val="12"/>
        <color rgb="FFFF0000"/>
        <rFont val="Meiryo UI"/>
        <family val="3"/>
        <charset val="128"/>
      </rPr>
      <t>【必須】</t>
    </r>
    <rPh sb="3" eb="5">
      <t>ソウゾク</t>
    </rPh>
    <rPh sb="6" eb="9">
      <t>ハッセイビ</t>
    </rPh>
    <rPh sb="11" eb="12">
      <t>ナ</t>
    </rPh>
    <rPh sb="19" eb="20">
      <t>ヒ</t>
    </rPh>
    <rPh sb="22" eb="24">
      <t>ヒッス</t>
    </rPh>
    <phoneticPr fontId="2"/>
  </si>
  <si>
    <r>
      <t>3.遺産の総額(円)</t>
    </r>
    <r>
      <rPr>
        <sz val="12"/>
        <color rgb="FFFF0000"/>
        <rFont val="Meiryo UI"/>
        <family val="3"/>
        <charset val="128"/>
      </rPr>
      <t>【必須】</t>
    </r>
    <rPh sb="2" eb="4">
      <t>イサン</t>
    </rPh>
    <rPh sb="5" eb="7">
      <t>ソウガク</t>
    </rPh>
    <rPh sb="8" eb="9">
      <t>エン</t>
    </rPh>
    <rPh sb="11" eb="13">
      <t>ヒッス</t>
    </rPh>
    <phoneticPr fontId="2"/>
  </si>
  <si>
    <r>
      <t>7.非上場株式(社)</t>
    </r>
    <r>
      <rPr>
        <sz val="12"/>
        <color rgb="FFFF0000"/>
        <rFont val="Meiryo UI"/>
        <family val="3"/>
        <charset val="128"/>
      </rPr>
      <t>【必須】</t>
    </r>
    <rPh sb="2" eb="5">
      <t>ヒジョウジョウ</t>
    </rPh>
    <rPh sb="5" eb="7">
      <t>カブシキ</t>
    </rPh>
    <rPh sb="8" eb="9">
      <t>シャ</t>
    </rPh>
    <rPh sb="11" eb="13">
      <t>ヒッス</t>
    </rPh>
    <phoneticPr fontId="2"/>
  </si>
  <si>
    <r>
      <t>6.土地の数(ヵ所)</t>
    </r>
    <r>
      <rPr>
        <sz val="12"/>
        <color rgb="FFFF0000"/>
        <rFont val="Meiryo UI"/>
        <family val="3"/>
        <charset val="128"/>
      </rPr>
      <t>【必須】</t>
    </r>
    <rPh sb="2" eb="4">
      <t>トチ</t>
    </rPh>
    <rPh sb="5" eb="6">
      <t>スウ</t>
    </rPh>
    <rPh sb="8" eb="9">
      <t>ショ</t>
    </rPh>
    <rPh sb="11" eb="13">
      <t>ヒッス</t>
    </rPh>
    <phoneticPr fontId="2"/>
  </si>
  <si>
    <r>
      <t>5.遺産分割協議書の作成の有無</t>
    </r>
    <r>
      <rPr>
        <sz val="12"/>
        <color rgb="FFFF0000"/>
        <rFont val="Meiryo UI"/>
        <family val="3"/>
        <charset val="128"/>
      </rPr>
      <t>【必須】</t>
    </r>
    <rPh sb="2" eb="4">
      <t>イサン</t>
    </rPh>
    <rPh sb="4" eb="6">
      <t>ブンカツ</t>
    </rPh>
    <rPh sb="6" eb="9">
      <t>キョウギショ</t>
    </rPh>
    <rPh sb="10" eb="12">
      <t>サクセイ</t>
    </rPh>
    <rPh sb="13" eb="15">
      <t>ウム</t>
    </rPh>
    <rPh sb="16" eb="18">
      <t>ヒッス</t>
    </rPh>
    <phoneticPr fontId="2"/>
  </si>
  <si>
    <t>　上限：10万円</t>
    <rPh sb="1" eb="3">
      <t>ジョウゲン</t>
    </rPh>
    <rPh sb="6" eb="8">
      <t>マンエン</t>
    </rPh>
    <phoneticPr fontId="2"/>
  </si>
  <si>
    <t>※相続人数-1人×単価</t>
    <rPh sb="1" eb="3">
      <t>ソウゾク</t>
    </rPh>
    <rPh sb="3" eb="4">
      <t>ニン</t>
    </rPh>
    <rPh sb="4" eb="5">
      <t>スウ</t>
    </rPh>
    <rPh sb="7" eb="8">
      <t>ヒト</t>
    </rPh>
    <rPh sb="9" eb="11">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</si>
</sst>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ヵ所&quot;"/>
    <numFmt numFmtId="177" formatCode="#,##0&quot;社&quot;"/>
    <numFmt numFmtId="178" formatCode="General&quot;人&quot;"/>
    <numFmt numFmtId="179" formatCode="#,##0&quot;人&quot;"/>
    <numFmt numFmtId="180" formatCode="yyyy&quot;年&quot;m&quot;月&quot;d&quot;日&quot;;@"/>
    <numFmt numFmtId="181" formatCode="@&quot; 様&quot;"/>
    <numFmt numFmtId="182" formatCode="General&quot;日&quot;"/>
    <numFmt numFmtId="183" formatCode="#,##0&quot;円&quot;"/>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b/>
      <sz val="14"/>
      <color theme="1"/>
      <name val="Meiryo UI"/>
      <family val="3"/>
      <charset val="128"/>
    </font>
    <font>
      <sz val="13"/>
      <color theme="1"/>
      <name val="Meiryo UI"/>
      <family val="3"/>
      <charset val="128"/>
    </font>
    <font>
      <sz val="12"/>
      <color theme="1"/>
      <name val="Meiryo UI"/>
      <family val="3"/>
      <charset val="128"/>
    </font>
    <font>
      <sz val="12"/>
      <color rgb="FFFF0000"/>
      <name val="Meiryo UI"/>
      <family val="3"/>
      <charset val="128"/>
    </font>
    <font>
      <u/>
      <sz val="11"/>
      <color theme="10"/>
      <name val="Meiryo UI"/>
      <family val="3"/>
      <charset val="128"/>
    </font>
    <font>
      <sz val="12"/>
      <color rgb="FF0000FF"/>
      <name val="Meiryo UI"/>
      <family val="3"/>
      <charset val="128"/>
    </font>
    <font>
      <u/>
      <sz val="12"/>
      <color theme="10"/>
      <name val="游ゴシック"/>
      <family val="3"/>
      <charset val="128"/>
      <scheme val="minor"/>
    </font>
    <font>
      <sz val="12"/>
      <color theme="10"/>
      <name val="游ゴシック"/>
      <family val="3"/>
      <charset val="128"/>
      <scheme val="minor"/>
    </font>
    <font>
      <u/>
      <sz val="12"/>
      <color theme="10"/>
      <name val="游ゴシック"/>
      <family val="2"/>
      <charset val="128"/>
      <scheme val="minor"/>
    </font>
    <font>
      <b/>
      <sz val="12"/>
      <color theme="1"/>
      <name val="Meiryo UI"/>
      <family val="3"/>
      <charset val="128"/>
    </font>
    <font>
      <u/>
      <sz val="12"/>
      <color theme="10"/>
      <name val="Meiryo UI"/>
      <family val="3"/>
      <charset val="128"/>
    </font>
    <font>
      <sz val="12"/>
      <color theme="10"/>
      <name val="Meiryo UI"/>
      <family val="3"/>
      <charset val="128"/>
    </font>
    <font>
      <sz val="22"/>
      <color theme="1"/>
      <name val="Meiryo UI"/>
      <family val="3"/>
      <charset val="128"/>
    </font>
    <font>
      <sz val="24"/>
      <color theme="1"/>
      <name val="ＭＳ Ｐ明朝"/>
      <family val="1"/>
      <charset val="128"/>
    </font>
    <font>
      <sz val="11"/>
      <color theme="1"/>
      <name val="ＭＳ Ｐ明朝"/>
      <family val="1"/>
      <charset val="128"/>
    </font>
    <font>
      <u/>
      <sz val="14"/>
      <color theme="1"/>
      <name val="ＭＳ Ｐ明朝"/>
      <family val="1"/>
      <charset val="128"/>
    </font>
    <font>
      <sz val="12"/>
      <color theme="1"/>
      <name val="ＭＳ Ｐ明朝"/>
      <family val="1"/>
      <charset val="128"/>
    </font>
    <font>
      <sz val="9"/>
      <color theme="1"/>
      <name val="ＭＳ Ｐ明朝"/>
      <family val="1"/>
      <charset val="128"/>
    </font>
    <font>
      <sz val="11"/>
      <color theme="0"/>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ck">
        <color auto="1"/>
      </bottom>
      <diagonal/>
    </border>
    <border>
      <left/>
      <right/>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94">
    <xf numFmtId="0" fontId="0" fillId="0" borderId="0" xfId="0">
      <alignment vertical="center"/>
    </xf>
    <xf numFmtId="0" fontId="7" fillId="2" borderId="1" xfId="0" applyFont="1" applyFill="1" applyBorder="1">
      <alignment vertical="center"/>
    </xf>
    <xf numFmtId="0" fontId="19" fillId="0" borderId="0" xfId="0" applyFont="1">
      <alignment vertical="center"/>
    </xf>
    <xf numFmtId="49" fontId="19" fillId="0" borderId="0" xfId="0" applyNumberFormat="1" applyFont="1">
      <alignment vertical="center"/>
    </xf>
    <xf numFmtId="0" fontId="19" fillId="3" borderId="0" xfId="0" applyFont="1" applyFill="1">
      <alignment vertical="center"/>
    </xf>
    <xf numFmtId="0" fontId="19" fillId="3" borderId="0" xfId="0" applyNumberFormat="1" applyFont="1" applyFill="1">
      <alignment vertical="center"/>
    </xf>
    <xf numFmtId="0" fontId="19" fillId="3" borderId="0" xfId="0" applyNumberFormat="1" applyFont="1" applyFill="1" applyAlignment="1">
      <alignment vertical="center"/>
    </xf>
    <xf numFmtId="180" fontId="19" fillId="3" borderId="0" xfId="0" applyNumberFormat="1" applyFont="1" applyFill="1" applyAlignment="1">
      <alignment vertical="center"/>
    </xf>
    <xf numFmtId="0" fontId="19" fillId="3" borderId="0" xfId="0" applyFont="1" applyFill="1" applyAlignment="1">
      <alignment horizontal="right" vertical="center"/>
    </xf>
    <xf numFmtId="0" fontId="21" fillId="3" borderId="7" xfId="0" applyFont="1" applyFill="1" applyBorder="1">
      <alignment vertical="center"/>
    </xf>
    <xf numFmtId="0" fontId="19" fillId="3" borderId="7" xfId="0" applyFont="1" applyFill="1" applyBorder="1">
      <alignment vertical="center"/>
    </xf>
    <xf numFmtId="0" fontId="21" fillId="3" borderId="8" xfId="0" applyFont="1" applyFill="1" applyBorder="1">
      <alignment vertical="center"/>
    </xf>
    <xf numFmtId="0" fontId="19" fillId="3" borderId="8" xfId="0" applyFont="1" applyFill="1" applyBorder="1">
      <alignment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 xfId="0" applyFont="1" applyFill="1" applyBorder="1">
      <alignment vertical="center"/>
    </xf>
    <xf numFmtId="38" fontId="19" fillId="3" borderId="12" xfId="1" applyFont="1" applyFill="1" applyBorder="1" applyAlignment="1">
      <alignment vertical="center"/>
    </xf>
    <xf numFmtId="0" fontId="19" fillId="3" borderId="3" xfId="0" applyFont="1" applyFill="1" applyBorder="1" applyAlignment="1">
      <alignment horizontal="center" vertical="center"/>
    </xf>
    <xf numFmtId="0" fontId="19" fillId="3" borderId="3" xfId="0" applyFont="1" applyFill="1" applyBorder="1">
      <alignment vertical="center"/>
    </xf>
    <xf numFmtId="38" fontId="19" fillId="3" borderId="14" xfId="1" applyFont="1" applyFill="1" applyBorder="1" applyAlignment="1">
      <alignment vertical="center"/>
    </xf>
    <xf numFmtId="0" fontId="19" fillId="3" borderId="3" xfId="0" applyFont="1" applyFill="1" applyBorder="1" applyAlignment="1">
      <alignment vertical="center"/>
    </xf>
    <xf numFmtId="0" fontId="19" fillId="3" borderId="3" xfId="0" applyFont="1" applyFill="1" applyBorder="1" applyAlignment="1">
      <alignment vertical="center" wrapText="1"/>
    </xf>
    <xf numFmtId="0" fontId="19" fillId="3" borderId="4" xfId="0" applyFont="1" applyFill="1" applyBorder="1" applyAlignment="1">
      <alignment horizontal="center" vertical="center"/>
    </xf>
    <xf numFmtId="0" fontId="19" fillId="3" borderId="4" xfId="0" applyFont="1" applyFill="1" applyBorder="1">
      <alignment vertical="center"/>
    </xf>
    <xf numFmtId="38" fontId="19" fillId="3" borderId="16" xfId="1" applyFont="1" applyFill="1" applyBorder="1" applyAlignment="1">
      <alignment vertical="center"/>
    </xf>
    <xf numFmtId="0" fontId="19" fillId="3" borderId="4" xfId="0" applyFont="1" applyFill="1" applyBorder="1" applyAlignment="1">
      <alignment horizontal="left" vertical="center"/>
    </xf>
    <xf numFmtId="38" fontId="19" fillId="3" borderId="10" xfId="1" applyFont="1" applyFill="1" applyBorder="1" applyAlignment="1">
      <alignment vertical="center"/>
    </xf>
    <xf numFmtId="0" fontId="19" fillId="3" borderId="1" xfId="0" applyFont="1" applyFill="1" applyBorder="1" applyAlignment="1">
      <alignment horizontal="left" vertical="center"/>
    </xf>
    <xf numFmtId="0" fontId="22" fillId="3" borderId="0" xfId="0" applyFont="1" applyFill="1">
      <alignment vertical="center"/>
    </xf>
    <xf numFmtId="0" fontId="3" fillId="3" borderId="0" xfId="0" applyFont="1" applyFill="1">
      <alignment vertical="center"/>
    </xf>
    <xf numFmtId="0" fontId="7" fillId="3" borderId="0" xfId="0" applyFont="1" applyFill="1">
      <alignment vertical="center"/>
    </xf>
    <xf numFmtId="181" fontId="3" fillId="3" borderId="0" xfId="0" applyNumberFormat="1" applyFont="1" applyFill="1">
      <alignment vertical="center"/>
    </xf>
    <xf numFmtId="0" fontId="11" fillId="3" borderId="0" xfId="2" applyFont="1" applyFill="1">
      <alignment vertical="center"/>
    </xf>
    <xf numFmtId="0" fontId="14" fillId="3" borderId="0" xfId="0" applyFont="1" applyFill="1">
      <alignment vertical="center"/>
    </xf>
    <xf numFmtId="0" fontId="5" fillId="3" borderId="0" xfId="0" applyFont="1" applyFill="1">
      <alignment vertical="center"/>
    </xf>
    <xf numFmtId="0" fontId="6" fillId="3" borderId="0" xfId="0" applyFont="1" applyFill="1" applyBorder="1" applyAlignment="1">
      <alignment vertical="center"/>
    </xf>
    <xf numFmtId="0" fontId="7" fillId="3" borderId="0"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lignment vertical="center"/>
    </xf>
    <xf numFmtId="49" fontId="7" fillId="3" borderId="0" xfId="0" applyNumberFormat="1" applyFont="1" applyFill="1">
      <alignment vertical="center"/>
    </xf>
    <xf numFmtId="49" fontId="3" fillId="3" borderId="0" xfId="0" applyNumberFormat="1" applyFont="1" applyFill="1">
      <alignment vertical="center"/>
    </xf>
    <xf numFmtId="178" fontId="6" fillId="3" borderId="0" xfId="0" applyNumberFormat="1" applyFont="1" applyFill="1" applyBorder="1" applyAlignment="1">
      <alignment vertical="center"/>
    </xf>
    <xf numFmtId="49" fontId="7" fillId="3" borderId="0" xfId="0" applyNumberFormat="1" applyFont="1" applyFill="1" applyAlignment="1">
      <alignment vertical="center"/>
    </xf>
    <xf numFmtId="49" fontId="3" fillId="3" borderId="0" xfId="0" applyNumberFormat="1" applyFont="1" applyFill="1" applyAlignment="1">
      <alignment vertical="center"/>
    </xf>
    <xf numFmtId="0" fontId="9" fillId="3" borderId="0" xfId="2" applyFont="1" applyFill="1" applyAlignment="1">
      <alignment vertical="center"/>
    </xf>
    <xf numFmtId="0" fontId="15" fillId="3" borderId="0" xfId="2" applyFont="1" applyFill="1" applyAlignment="1">
      <alignment vertical="center"/>
    </xf>
    <xf numFmtId="178" fontId="6" fillId="3" borderId="0" xfId="0" applyNumberFormat="1" applyFont="1" applyFill="1" applyBorder="1" applyAlignment="1">
      <alignment horizontal="center" vertical="center"/>
    </xf>
    <xf numFmtId="0" fontId="9" fillId="3" borderId="0" xfId="2" applyFont="1" applyFill="1">
      <alignment vertical="center"/>
    </xf>
    <xf numFmtId="0" fontId="6" fillId="3" borderId="0" xfId="0" applyFont="1" applyFill="1" applyBorder="1" applyAlignment="1">
      <alignment vertical="center" shrinkToFit="1"/>
    </xf>
    <xf numFmtId="49" fontId="3" fillId="3" borderId="0" xfId="0" applyNumberFormat="1" applyFont="1" applyFill="1" applyAlignment="1">
      <alignment horizontal="center" vertical="center"/>
    </xf>
    <xf numFmtId="179" fontId="7" fillId="3" borderId="0" xfId="0" applyNumberFormat="1" applyFont="1" applyFill="1" applyBorder="1" applyAlignment="1">
      <alignment horizontal="center" vertical="center"/>
    </xf>
    <xf numFmtId="0" fontId="7" fillId="3" borderId="0" xfId="0" applyFont="1" applyFill="1" applyAlignment="1">
      <alignment horizontal="center" vertical="center"/>
    </xf>
    <xf numFmtId="0" fontId="23" fillId="0" borderId="0" xfId="0"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180" fontId="23" fillId="0" borderId="0" xfId="0" applyNumberFormat="1" applyFont="1" applyFill="1" applyBorder="1" applyAlignment="1">
      <alignment vertical="center" shrinkToFit="1"/>
    </xf>
    <xf numFmtId="0" fontId="23" fillId="0" borderId="0" xfId="0" applyFont="1" applyFill="1" applyBorder="1" applyAlignment="1">
      <alignment vertical="center" shrinkToFit="1"/>
    </xf>
    <xf numFmtId="182" fontId="23" fillId="0" borderId="0" xfId="0" applyNumberFormat="1" applyFont="1" applyFill="1" applyBorder="1" applyAlignment="1">
      <alignment vertical="center" shrinkToFit="1"/>
    </xf>
    <xf numFmtId="38" fontId="23" fillId="0" borderId="0" xfId="1" applyFont="1" applyFill="1" applyBorder="1" applyAlignment="1">
      <alignment vertical="center" shrinkToFit="1"/>
    </xf>
    <xf numFmtId="9" fontId="23" fillId="0" borderId="0" xfId="3" applyFont="1" applyFill="1" applyBorder="1" applyAlignment="1">
      <alignment vertical="center" shrinkToFit="1"/>
    </xf>
    <xf numFmtId="9" fontId="23" fillId="0" borderId="0" xfId="3" applyFont="1" applyFill="1" applyBorder="1" applyAlignment="1">
      <alignment horizontal="center" vertical="center" shrinkToFit="1"/>
    </xf>
    <xf numFmtId="38" fontId="23" fillId="0" borderId="0" xfId="1" applyFont="1" applyFill="1" applyBorder="1" applyAlignment="1">
      <alignment horizontal="right" vertical="center" shrinkToFit="1"/>
    </xf>
    <xf numFmtId="38" fontId="23" fillId="0" borderId="0" xfId="1" applyFont="1" applyFill="1" applyBorder="1" applyAlignment="1">
      <alignment horizontal="center" vertical="center" shrinkToFit="1"/>
    </xf>
    <xf numFmtId="0" fontId="23" fillId="0" borderId="0" xfId="0" applyFont="1" applyFill="1" applyBorder="1" applyAlignment="1">
      <alignment horizontal="right" vertical="center" shrinkToFit="1"/>
    </xf>
    <xf numFmtId="0" fontId="23" fillId="0" borderId="0" xfId="0" applyFont="1" applyFill="1" applyBorder="1">
      <alignment vertical="center"/>
    </xf>
    <xf numFmtId="178" fontId="7" fillId="2" borderId="1" xfId="0" applyNumberFormat="1" applyFont="1" applyFill="1" applyBorder="1" applyAlignment="1" applyProtection="1">
      <alignment horizontal="center" vertical="center"/>
      <protection locked="0"/>
    </xf>
    <xf numFmtId="179" fontId="7" fillId="3" borderId="1" xfId="0" applyNumberFormat="1"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7" fontId="7" fillId="2" borderId="1" xfId="0" applyNumberFormat="1" applyFont="1" applyFill="1" applyBorder="1" applyAlignment="1" applyProtection="1">
      <alignment horizontal="center" vertical="center"/>
      <protection locked="0"/>
    </xf>
    <xf numFmtId="0" fontId="17" fillId="3" borderId="0" xfId="0" applyFont="1" applyFill="1" applyAlignment="1">
      <alignment horizontal="center" vertical="center"/>
    </xf>
    <xf numFmtId="181" fontId="7" fillId="2" borderId="9" xfId="0" applyNumberFormat="1" applyFont="1" applyFill="1" applyBorder="1" applyAlignment="1" applyProtection="1">
      <alignment horizontal="center" vertical="center"/>
      <protection locked="0"/>
    </xf>
    <xf numFmtId="181" fontId="7" fillId="2" borderId="5" xfId="0" applyNumberFormat="1" applyFont="1" applyFill="1" applyBorder="1" applyAlignment="1" applyProtection="1">
      <alignment horizontal="center" vertical="center"/>
      <protection locked="0"/>
    </xf>
    <xf numFmtId="181" fontId="7" fillId="2" borderId="10" xfId="0" applyNumberFormat="1" applyFont="1" applyFill="1" applyBorder="1" applyAlignment="1" applyProtection="1">
      <alignment horizontal="center" vertical="center"/>
      <protection locked="0"/>
    </xf>
    <xf numFmtId="0" fontId="7" fillId="3" borderId="0" xfId="0" applyFont="1" applyFill="1" applyAlignment="1">
      <alignment horizontal="center" vertical="center" wrapText="1"/>
    </xf>
    <xf numFmtId="180" fontId="7" fillId="2" borderId="9" xfId="0" applyNumberFormat="1" applyFont="1" applyFill="1" applyBorder="1" applyAlignment="1" applyProtection="1">
      <alignment horizontal="center" vertical="center"/>
      <protection locked="0"/>
    </xf>
    <xf numFmtId="180" fontId="7" fillId="2" borderId="5" xfId="0" applyNumberFormat="1" applyFont="1" applyFill="1" applyBorder="1" applyAlignment="1" applyProtection="1">
      <alignment horizontal="center" vertical="center"/>
      <protection locked="0"/>
    </xf>
    <xf numFmtId="180" fontId="7" fillId="2" borderId="10" xfId="0" applyNumberFormat="1" applyFont="1" applyFill="1" applyBorder="1" applyAlignment="1" applyProtection="1">
      <alignment horizontal="center" vertical="center"/>
      <protection locked="0"/>
    </xf>
    <xf numFmtId="0" fontId="11" fillId="3" borderId="0" xfId="2" applyFont="1" applyFill="1" applyAlignment="1" applyProtection="1">
      <alignment horizontal="left" vertical="center"/>
      <protection locked="0"/>
    </xf>
    <xf numFmtId="0" fontId="15" fillId="3" borderId="0" xfId="2" applyFont="1" applyFill="1" applyAlignment="1" applyProtection="1">
      <alignment horizontal="left" vertical="center"/>
      <protection locked="0"/>
    </xf>
    <xf numFmtId="0" fontId="7" fillId="2" borderId="1" xfId="0" applyFont="1" applyFill="1" applyBorder="1" applyAlignment="1" applyProtection="1">
      <alignment horizontal="center" vertical="center" shrinkToFit="1"/>
      <protection locked="0"/>
    </xf>
    <xf numFmtId="183" fontId="21" fillId="3" borderId="9" xfId="1" applyNumberFormat="1" applyFont="1" applyFill="1" applyBorder="1" applyAlignment="1">
      <alignment horizontal="right" vertical="center" shrinkToFit="1"/>
    </xf>
    <xf numFmtId="183" fontId="21" fillId="3" borderId="5" xfId="1" applyNumberFormat="1" applyFont="1" applyFill="1" applyBorder="1" applyAlignment="1">
      <alignment horizontal="right" vertical="center" shrinkToFit="1"/>
    </xf>
    <xf numFmtId="0" fontId="19" fillId="3" borderId="9" xfId="0" applyFont="1" applyFill="1" applyBorder="1" applyAlignment="1">
      <alignment horizontal="center" vertical="center"/>
    </xf>
    <xf numFmtId="0" fontId="19" fillId="3" borderId="10" xfId="0" applyFont="1" applyFill="1" applyBorder="1" applyAlignment="1">
      <alignment horizontal="center" vertical="center"/>
    </xf>
    <xf numFmtId="183" fontId="21" fillId="3" borderId="13" xfId="1" applyNumberFormat="1" applyFont="1" applyFill="1" applyBorder="1" applyAlignment="1">
      <alignment horizontal="right" vertical="center" shrinkToFit="1"/>
    </xf>
    <xf numFmtId="183" fontId="21" fillId="3" borderId="18" xfId="1" applyNumberFormat="1" applyFont="1" applyFill="1" applyBorder="1" applyAlignment="1">
      <alignment horizontal="right" vertical="center" shrinkToFit="1"/>
    </xf>
    <xf numFmtId="183" fontId="21" fillId="3" borderId="15" xfId="1" applyNumberFormat="1" applyFont="1" applyFill="1" applyBorder="1" applyAlignment="1">
      <alignment horizontal="right" vertical="center" shrinkToFit="1"/>
    </xf>
    <xf numFmtId="183" fontId="21" fillId="3" borderId="19" xfId="1" applyNumberFormat="1" applyFont="1" applyFill="1" applyBorder="1" applyAlignment="1">
      <alignment horizontal="right" vertical="center" shrinkToFit="1"/>
    </xf>
    <xf numFmtId="183" fontId="21" fillId="3" borderId="11" xfId="1" applyNumberFormat="1" applyFont="1" applyFill="1" applyBorder="1" applyAlignment="1">
      <alignment horizontal="right" vertical="center" shrinkToFit="1"/>
    </xf>
    <xf numFmtId="183" fontId="21" fillId="3" borderId="17" xfId="1" applyNumberFormat="1" applyFont="1" applyFill="1" applyBorder="1" applyAlignment="1">
      <alignment horizontal="right" vertical="center" shrinkToFit="1"/>
    </xf>
    <xf numFmtId="0" fontId="18" fillId="3" borderId="0" xfId="0" applyFont="1" applyFill="1" applyAlignment="1">
      <alignment horizontal="center" vertical="center"/>
    </xf>
    <xf numFmtId="0" fontId="21" fillId="3" borderId="6" xfId="0" applyFont="1" applyFill="1" applyBorder="1" applyAlignment="1">
      <alignment horizontal="center" vertical="center"/>
    </xf>
    <xf numFmtId="0" fontId="19" fillId="3" borderId="5" xfId="0" applyFont="1" applyFill="1" applyBorder="1" applyAlignment="1">
      <alignment horizontal="center" vertical="center"/>
    </xf>
    <xf numFmtId="181" fontId="20" fillId="3" borderId="0" xfId="0" applyNumberFormat="1" applyFont="1" applyFill="1" applyAlignment="1">
      <alignment horizontal="left" vertic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3366FF"/>
      <color rgb="FF6699FF"/>
      <color rgb="FF3399FF"/>
      <color rgb="FF0066FF"/>
      <color rgb="FF0000FF"/>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24481;&#35211;&#31309;&#26360;!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20837;&#21147;&#12471;&#12540;&#1248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495536</xdr:colOff>
      <xdr:row>40</xdr:row>
      <xdr:rowOff>203386</xdr:rowOff>
    </xdr:from>
    <xdr:to>
      <xdr:col>13</xdr:col>
      <xdr:colOff>585207</xdr:colOff>
      <xdr:row>43</xdr:row>
      <xdr:rowOff>89647</xdr:rowOff>
    </xdr:to>
    <xdr:pic>
      <xdr:nvPicPr>
        <xdr:cNvPr id="2" name="図 1">
          <a:extLst>
            <a:ext uri="{FF2B5EF4-FFF2-40B4-BE49-F238E27FC236}">
              <a16:creationId xmlns:a16="http://schemas.microsoft.com/office/drawing/2014/main" id="{76A895D5-5149-49D1-8485-CFF274AB6D3E}"/>
            </a:ext>
          </a:extLst>
        </xdr:cNvPr>
        <xdr:cNvPicPr>
          <a:picLocks noChangeAspect="1"/>
        </xdr:cNvPicPr>
      </xdr:nvPicPr>
      <xdr:blipFill>
        <a:blip xmlns:r="http://schemas.openxmlformats.org/officeDocument/2006/relationships" r:embed="rId1"/>
        <a:stretch>
          <a:fillRect/>
        </a:stretch>
      </xdr:blipFill>
      <xdr:spPr>
        <a:xfrm>
          <a:off x="4204683" y="9481857"/>
          <a:ext cx="3283348" cy="592231"/>
        </a:xfrm>
        <a:prstGeom prst="rect">
          <a:avLst/>
        </a:prstGeom>
      </xdr:spPr>
    </xdr:pic>
    <xdr:clientData/>
  </xdr:twoCellAnchor>
  <xdr:twoCellAnchor>
    <xdr:from>
      <xdr:col>2</xdr:col>
      <xdr:colOff>33618</xdr:colOff>
      <xdr:row>40</xdr:row>
      <xdr:rowOff>112059</xdr:rowOff>
    </xdr:from>
    <xdr:to>
      <xdr:col>6</xdr:col>
      <xdr:colOff>246530</xdr:colOff>
      <xdr:row>43</xdr:row>
      <xdr:rowOff>134471</xdr:rowOff>
    </xdr:to>
    <xdr:sp macro="" textlink="">
      <xdr:nvSpPr>
        <xdr:cNvPr id="4" name="四角形: 角度付き 3">
          <a:hlinkClick xmlns:r="http://schemas.openxmlformats.org/officeDocument/2006/relationships" r:id="rId2"/>
          <a:extLst>
            <a:ext uri="{FF2B5EF4-FFF2-40B4-BE49-F238E27FC236}">
              <a16:creationId xmlns:a16="http://schemas.microsoft.com/office/drawing/2014/main" id="{64AA60CD-2B24-4A4C-81BC-3CA2BD47FA53}"/>
            </a:ext>
          </a:extLst>
        </xdr:cNvPr>
        <xdr:cNvSpPr/>
      </xdr:nvSpPr>
      <xdr:spPr>
        <a:xfrm>
          <a:off x="1221442" y="9390530"/>
          <a:ext cx="2229970" cy="728382"/>
        </a:xfrm>
        <a:prstGeom prst="bevel">
          <a:avLst>
            <a:gd name="adj" fmla="val 6548"/>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入力完了後、こちらをクリック</a:t>
          </a:r>
          <a:endParaRPr lang="ja-JP" altLang="ja-JP" sz="1200" b="1">
            <a:solidFill>
              <a:sysClr val="windowText" lastClr="000000"/>
            </a:solidFill>
            <a:effectLst/>
            <a:latin typeface="Meiryo UI" panose="020B0604030504040204" pitchFamily="50" charset="-128"/>
            <a:ea typeface="Meiryo UI" panose="020B0604030504040204" pitchFamily="50" charset="-128"/>
          </a:endParaRPr>
        </a:p>
        <a:p>
          <a:pPr algn="ct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御見積書の表示</a:t>
          </a:r>
          <a:endParaRPr kumimoji="1" lang="ja-JP" altLang="en-US" sz="12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263338</xdr:colOff>
      <xdr:row>4</xdr:row>
      <xdr:rowOff>133350</xdr:rowOff>
    </xdr:from>
    <xdr:to>
      <xdr:col>6</xdr:col>
      <xdr:colOff>2465294</xdr:colOff>
      <xdr:row>6</xdr:row>
      <xdr:rowOff>1620</xdr:rowOff>
    </xdr:to>
    <xdr:pic>
      <xdr:nvPicPr>
        <xdr:cNvPr id="2" name="図 1">
          <a:extLst>
            <a:ext uri="{FF2B5EF4-FFF2-40B4-BE49-F238E27FC236}">
              <a16:creationId xmlns:a16="http://schemas.microsoft.com/office/drawing/2014/main" id="{0C5C790D-74C2-49E9-8766-52529BA7A4CF}"/>
            </a:ext>
          </a:extLst>
        </xdr:cNvPr>
        <xdr:cNvPicPr>
          <a:picLocks noChangeAspect="1"/>
        </xdr:cNvPicPr>
      </xdr:nvPicPr>
      <xdr:blipFill>
        <a:blip xmlns:r="http://schemas.openxmlformats.org/officeDocument/2006/relationships" r:embed="rId1"/>
        <a:stretch>
          <a:fillRect/>
        </a:stretch>
      </xdr:blipFill>
      <xdr:spPr>
        <a:xfrm>
          <a:off x="4308662" y="1309968"/>
          <a:ext cx="2739838" cy="495799"/>
        </a:xfrm>
        <a:prstGeom prst="rect">
          <a:avLst/>
        </a:prstGeom>
      </xdr:spPr>
    </xdr:pic>
    <xdr:clientData/>
  </xdr:twoCellAnchor>
  <xdr:twoCellAnchor>
    <xdr:from>
      <xdr:col>6</xdr:col>
      <xdr:colOff>179294</xdr:colOff>
      <xdr:row>14</xdr:row>
      <xdr:rowOff>44823</xdr:rowOff>
    </xdr:from>
    <xdr:to>
      <xdr:col>6</xdr:col>
      <xdr:colOff>2409264</xdr:colOff>
      <xdr:row>16</xdr:row>
      <xdr:rowOff>145676</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9A2DAB8F-C6E6-4FF0-90C9-38EF29E74C43}"/>
            </a:ext>
          </a:extLst>
        </xdr:cNvPr>
        <xdr:cNvSpPr/>
      </xdr:nvSpPr>
      <xdr:spPr>
        <a:xfrm>
          <a:off x="4762500" y="4359088"/>
          <a:ext cx="2229970" cy="728382"/>
        </a:xfrm>
        <a:prstGeom prst="bevel">
          <a:avLst>
            <a:gd name="adj" fmla="val 6548"/>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入力</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画面に戻るには</a:t>
          </a:r>
          <a:endPar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endParaRPr>
        </a:p>
        <a:p>
          <a:pPr algn="ct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こちらをクリック</a:t>
          </a:r>
          <a:endParaRPr lang="ja-JP" altLang="ja-JP" sz="1200" b="1">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elltax.jp/%E7%9B%B8%E7%B6%9A%E3%81%AE%E5%9F%BA%E7%A4%8E%E7%9F%A5%E8%AD%98/%E7%9B%B8%E7%B6%9A%E7%A8%8E%E3%81%AE%E5%AF%BE%E8%B1%A1%E3%81%A8%E3%81%AA%E3%82%8B%E8%B2%A1%E7%94%A3%E3%81%A8%E3%81%AF/" TargetMode="External"/><Relationship Id="rId2" Type="http://schemas.openxmlformats.org/officeDocument/2006/relationships/hyperlink" Target="https://www.welltax.jp/%E7%9B%B8%E7%B6%9A%E3%81%AE%E5%9F%BA%E7%A4%8E%E7%9F%A5%E8%AD%98/%E6%B3%95%E5%AE%9A%E7%9B%B8%E7%B6%9A%E4%BA%BA%E3%81%A8%E3%81%AF/" TargetMode="External"/><Relationship Id="rId1" Type="http://schemas.openxmlformats.org/officeDocument/2006/relationships/hyperlink" Target="https://www.welltax.jp/%E7%9B%B8%E7%B6%9A%E3%81%AE%E5%9F%BA%E7%A4%8E%E7%9F%A5%E8%AD%98/%E6%B3%95%E5%AE%9A%E7%9B%B8%E7%B6%9A%E4%BA%BA%E3%81%A8%E3%81%A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elltax.jp/%E7%9B%B8%E7%B6%9A%E3%81%AE%E5%9F%BA%E7%A4%8E%E7%9F%A5%E8%AD%98/%E6%B3%95%E5%AE%9A%E7%9B%B8%E7%B6%9A%E4%BA%BA%E3%81%A8%E3%81%A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894F-FA54-4CD7-89C6-E99F8E72D423}">
  <sheetPr>
    <tabColor rgb="FFFFFF00"/>
    <pageSetUpPr fitToPage="1"/>
  </sheetPr>
  <dimension ref="B2:Y41"/>
  <sheetViews>
    <sheetView tabSelected="1" view="pageBreakPreview" zoomScale="85" zoomScaleNormal="100" zoomScaleSheetLayoutView="85" workbookViewId="0">
      <selection activeCell="K6" sqref="K6:M6"/>
    </sheetView>
  </sheetViews>
  <sheetFormatPr defaultRowHeight="16.5" x14ac:dyDescent="0.4"/>
  <cols>
    <col min="1" max="1" width="9" style="29"/>
    <col min="2" max="10" width="6.625" style="30" customWidth="1"/>
    <col min="11" max="11" width="7.375" style="30" customWidth="1"/>
    <col min="12" max="13" width="7.375" style="29" customWidth="1"/>
    <col min="14" max="16384" width="9" style="29"/>
  </cols>
  <sheetData>
    <row r="2" spans="2:15" ht="28.5" customHeight="1" x14ac:dyDescent="0.4">
      <c r="B2" s="69" t="s">
        <v>49</v>
      </c>
      <c r="C2" s="69"/>
      <c r="D2" s="69"/>
      <c r="E2" s="69"/>
      <c r="F2" s="69"/>
      <c r="G2" s="69"/>
      <c r="H2" s="69"/>
      <c r="I2" s="69"/>
      <c r="J2" s="69"/>
      <c r="K2" s="69"/>
      <c r="L2" s="69"/>
      <c r="M2" s="69"/>
    </row>
    <row r="3" spans="2:15" ht="9.9499999999999993" customHeight="1" x14ac:dyDescent="0.4"/>
    <row r="4" spans="2:15" ht="21.95" customHeight="1" x14ac:dyDescent="0.4">
      <c r="E4" s="1"/>
      <c r="F4" s="30" t="s">
        <v>64</v>
      </c>
    </row>
    <row r="5" spans="2:15" ht="9.9499999999999993" customHeight="1" x14ac:dyDescent="0.4"/>
    <row r="6" spans="2:15" ht="20.100000000000001" customHeight="1" x14ac:dyDescent="0.4">
      <c r="B6" s="30" t="s">
        <v>65</v>
      </c>
      <c r="K6" s="70"/>
      <c r="L6" s="71"/>
      <c r="M6" s="72"/>
      <c r="O6" s="31"/>
    </row>
    <row r="7" spans="2:15" ht="15.95" customHeight="1" x14ac:dyDescent="0.4"/>
    <row r="8" spans="2:15" ht="20.100000000000001" customHeight="1" x14ac:dyDescent="0.4">
      <c r="B8" s="30" t="s">
        <v>89</v>
      </c>
      <c r="K8" s="74"/>
      <c r="L8" s="75"/>
      <c r="M8" s="76"/>
    </row>
    <row r="9" spans="2:15" ht="15.95" customHeight="1" x14ac:dyDescent="0.4"/>
    <row r="10" spans="2:15" ht="20.100000000000001" customHeight="1" x14ac:dyDescent="0.4">
      <c r="B10" s="30" t="s">
        <v>90</v>
      </c>
      <c r="J10" s="79"/>
      <c r="K10" s="79"/>
      <c r="L10" s="79"/>
      <c r="M10" s="79"/>
    </row>
    <row r="11" spans="2:15" ht="20.100000000000001" customHeight="1" x14ac:dyDescent="0.4">
      <c r="B11" s="77" t="s">
        <v>45</v>
      </c>
      <c r="C11" s="77"/>
      <c r="D11" s="77"/>
      <c r="E11" s="77"/>
      <c r="F11" s="77"/>
      <c r="G11" s="77"/>
      <c r="H11" s="77"/>
      <c r="I11" s="32"/>
      <c r="J11" s="32"/>
    </row>
    <row r="12" spans="2:15" ht="20.100000000000001" customHeight="1" x14ac:dyDescent="0.4">
      <c r="B12" s="73" t="s">
        <v>69</v>
      </c>
      <c r="C12" s="73"/>
      <c r="D12" s="73"/>
      <c r="E12" s="73"/>
      <c r="F12" s="73"/>
      <c r="G12" s="73"/>
      <c r="H12" s="73"/>
      <c r="I12" s="73"/>
      <c r="J12" s="73"/>
      <c r="K12" s="73"/>
      <c r="L12" s="73"/>
      <c r="M12" s="73"/>
    </row>
    <row r="13" spans="2:15" ht="20.100000000000001" customHeight="1" x14ac:dyDescent="0.4">
      <c r="B13" s="73"/>
      <c r="C13" s="73"/>
      <c r="D13" s="73"/>
      <c r="E13" s="73"/>
      <c r="F13" s="73"/>
      <c r="G13" s="73"/>
      <c r="H13" s="73"/>
      <c r="I13" s="73"/>
      <c r="J13" s="73"/>
      <c r="K13" s="73"/>
      <c r="L13" s="73"/>
      <c r="M13" s="73"/>
    </row>
    <row r="14" spans="2:15" ht="15.95" customHeight="1" x14ac:dyDescent="0.4"/>
    <row r="15" spans="2:15" ht="20.100000000000001" customHeight="1" x14ac:dyDescent="0.4">
      <c r="B15" s="30" t="s">
        <v>66</v>
      </c>
      <c r="K15" s="33"/>
      <c r="L15" s="34"/>
    </row>
    <row r="16" spans="2:15" ht="20.100000000000001" customHeight="1" x14ac:dyDescent="0.4">
      <c r="B16" s="30" t="s">
        <v>19</v>
      </c>
    </row>
    <row r="17" spans="2:25" ht="20.100000000000001" customHeight="1" x14ac:dyDescent="0.4">
      <c r="B17" s="30" t="s">
        <v>18</v>
      </c>
      <c r="K17" s="66"/>
      <c r="L17" s="66"/>
      <c r="M17" s="66"/>
      <c r="U17" s="35"/>
    </row>
    <row r="18" spans="2:25" ht="15.95" customHeight="1" x14ac:dyDescent="0.4">
      <c r="K18" s="36"/>
      <c r="Q18" s="37"/>
      <c r="U18" s="38"/>
    </row>
    <row r="19" spans="2:25" ht="20.100000000000001" customHeight="1" x14ac:dyDescent="0.4">
      <c r="B19" s="39" t="s">
        <v>17</v>
      </c>
      <c r="C19" s="39"/>
      <c r="D19" s="39"/>
      <c r="E19" s="39"/>
      <c r="F19" s="39"/>
      <c r="G19" s="39"/>
      <c r="H19" s="39"/>
      <c r="I19" s="39"/>
      <c r="J19" s="39"/>
      <c r="K19" s="39"/>
      <c r="L19" s="40"/>
      <c r="U19" s="41"/>
    </row>
    <row r="20" spans="2:25" ht="20.100000000000001" customHeight="1" x14ac:dyDescent="0.4">
      <c r="B20" s="42" t="s">
        <v>27</v>
      </c>
      <c r="C20" s="42"/>
      <c r="D20" s="42"/>
      <c r="E20" s="42"/>
      <c r="F20" s="42"/>
      <c r="G20" s="42"/>
      <c r="H20" s="42"/>
      <c r="I20" s="42"/>
      <c r="J20" s="42"/>
      <c r="K20" s="42"/>
      <c r="L20" s="43"/>
      <c r="M20" s="43"/>
      <c r="O20" s="44"/>
      <c r="P20" s="44"/>
      <c r="Q20" s="37"/>
      <c r="R20" s="43"/>
      <c r="S20" s="43"/>
      <c r="T20" s="43"/>
      <c r="U20" s="38"/>
    </row>
    <row r="21" spans="2:25" ht="20.100000000000001" customHeight="1" x14ac:dyDescent="0.4">
      <c r="B21" s="78" t="s">
        <v>46</v>
      </c>
      <c r="C21" s="78"/>
      <c r="D21" s="78"/>
      <c r="E21" s="78"/>
      <c r="F21" s="45"/>
      <c r="G21" s="45"/>
      <c r="H21" s="45"/>
      <c r="I21" s="45"/>
      <c r="J21" s="45"/>
      <c r="K21" s="42"/>
      <c r="L21" s="43"/>
      <c r="M21" s="43"/>
      <c r="N21" s="44"/>
      <c r="O21" s="44"/>
      <c r="P21" s="44"/>
      <c r="Q21" s="37"/>
      <c r="R21" s="43"/>
      <c r="S21" s="43"/>
      <c r="T21" s="43"/>
      <c r="U21" s="38"/>
    </row>
    <row r="22" spans="2:25" ht="20.100000000000001" customHeight="1" x14ac:dyDescent="0.4">
      <c r="B22" s="39"/>
      <c r="C22" s="39"/>
      <c r="D22" s="39"/>
      <c r="E22" s="39"/>
      <c r="F22" s="39"/>
      <c r="G22" s="39"/>
      <c r="H22" s="39"/>
      <c r="I22" s="39"/>
      <c r="J22" s="39"/>
      <c r="K22" s="64"/>
      <c r="L22" s="64"/>
      <c r="M22" s="64"/>
      <c r="Q22" s="46"/>
      <c r="U22" s="41"/>
    </row>
    <row r="23" spans="2:25" ht="15.95" customHeight="1" x14ac:dyDescent="0.4">
      <c r="B23" s="39"/>
      <c r="C23" s="39"/>
      <c r="D23" s="39"/>
      <c r="E23" s="39"/>
      <c r="F23" s="39"/>
      <c r="G23" s="39"/>
      <c r="H23" s="39"/>
      <c r="I23" s="39"/>
      <c r="J23" s="39"/>
      <c r="K23" s="39"/>
      <c r="L23" s="40"/>
      <c r="Q23" s="37"/>
      <c r="U23" s="38"/>
      <c r="Y23" s="47"/>
    </row>
    <row r="24" spans="2:25" ht="20.100000000000001" customHeight="1" x14ac:dyDescent="0.4">
      <c r="B24" s="39" t="s">
        <v>43</v>
      </c>
      <c r="C24" s="39"/>
      <c r="D24" s="39"/>
      <c r="E24" s="39"/>
      <c r="F24" s="39"/>
      <c r="G24" s="39"/>
      <c r="H24" s="39"/>
      <c r="I24" s="39"/>
      <c r="J24" s="39"/>
      <c r="K24" s="39"/>
      <c r="L24" s="40"/>
      <c r="U24" s="48"/>
    </row>
    <row r="25" spans="2:25" ht="20.100000000000001" customHeight="1" x14ac:dyDescent="0.4">
      <c r="B25" s="42" t="s">
        <v>28</v>
      </c>
      <c r="C25" s="42"/>
      <c r="D25" s="42"/>
      <c r="E25" s="42"/>
      <c r="F25" s="42"/>
      <c r="G25" s="42"/>
      <c r="H25" s="42"/>
      <c r="I25" s="42"/>
      <c r="J25" s="42"/>
      <c r="K25" s="42"/>
      <c r="L25" s="43"/>
      <c r="M25" s="43"/>
      <c r="O25" s="43"/>
      <c r="P25" s="43"/>
      <c r="Q25" s="49"/>
      <c r="R25" s="43"/>
      <c r="S25" s="43"/>
      <c r="T25" s="43"/>
      <c r="U25" s="38"/>
    </row>
    <row r="26" spans="2:25" ht="20.100000000000001" customHeight="1" x14ac:dyDescent="0.4">
      <c r="B26" s="78" t="s">
        <v>46</v>
      </c>
      <c r="C26" s="78"/>
      <c r="D26" s="78"/>
      <c r="E26" s="78"/>
      <c r="F26" s="45"/>
      <c r="G26" s="45"/>
      <c r="H26" s="45"/>
      <c r="I26" s="45"/>
      <c r="J26" s="45"/>
      <c r="K26" s="42"/>
      <c r="L26" s="43"/>
      <c r="M26" s="43"/>
      <c r="N26" s="44"/>
      <c r="O26" s="43"/>
      <c r="P26" s="43"/>
      <c r="Q26" s="49"/>
      <c r="R26" s="43"/>
      <c r="S26" s="43"/>
      <c r="T26" s="43"/>
      <c r="U26" s="38"/>
    </row>
    <row r="27" spans="2:25" ht="20.100000000000001" customHeight="1" x14ac:dyDescent="0.4">
      <c r="B27" s="39" t="s">
        <v>42</v>
      </c>
      <c r="C27" s="39"/>
      <c r="D27" s="39"/>
      <c r="E27" s="39"/>
      <c r="F27" s="39"/>
      <c r="G27" s="39"/>
      <c r="H27" s="39"/>
      <c r="I27" s="39"/>
      <c r="J27" s="39"/>
      <c r="K27" s="64"/>
      <c r="L27" s="64"/>
      <c r="M27" s="64"/>
      <c r="Q27" s="46"/>
      <c r="U27" s="48"/>
    </row>
    <row r="28" spans="2:25" ht="15.95" customHeight="1" x14ac:dyDescent="0.4">
      <c r="Q28" s="37"/>
      <c r="U28" s="38"/>
    </row>
    <row r="29" spans="2:25" ht="20.100000000000001" customHeight="1" x14ac:dyDescent="0.4">
      <c r="B29" s="39" t="s">
        <v>47</v>
      </c>
      <c r="C29" s="39"/>
      <c r="D29" s="39"/>
      <c r="E29" s="39"/>
      <c r="F29" s="39"/>
      <c r="G29" s="39"/>
      <c r="H29" s="39"/>
      <c r="I29" s="39"/>
      <c r="J29" s="39"/>
      <c r="K29" s="39"/>
      <c r="L29" s="40"/>
      <c r="U29" s="41"/>
    </row>
    <row r="30" spans="2:25" ht="20.100000000000001" customHeight="1" x14ac:dyDescent="0.4">
      <c r="B30" s="42" t="s">
        <v>29</v>
      </c>
      <c r="C30" s="42"/>
      <c r="D30" s="42"/>
      <c r="E30" s="42"/>
      <c r="F30" s="42"/>
      <c r="G30" s="42"/>
      <c r="H30" s="42"/>
      <c r="I30" s="42"/>
      <c r="J30" s="42"/>
      <c r="K30" s="42"/>
      <c r="L30" s="43"/>
      <c r="M30" s="43"/>
      <c r="O30" s="44"/>
      <c r="P30" s="44"/>
      <c r="R30" s="43"/>
      <c r="S30" s="43"/>
      <c r="T30" s="43"/>
      <c r="U30" s="38"/>
    </row>
    <row r="31" spans="2:25" ht="20.100000000000001" customHeight="1" x14ac:dyDescent="0.4">
      <c r="B31" s="78" t="s">
        <v>46</v>
      </c>
      <c r="C31" s="78"/>
      <c r="D31" s="78"/>
      <c r="E31" s="78"/>
      <c r="F31" s="45"/>
      <c r="G31" s="45"/>
      <c r="H31" s="45"/>
      <c r="I31" s="45"/>
      <c r="J31" s="45"/>
      <c r="K31" s="42"/>
      <c r="L31" s="43"/>
      <c r="M31" s="43"/>
      <c r="N31" s="44"/>
      <c r="O31" s="44"/>
      <c r="P31" s="44"/>
      <c r="R31" s="43"/>
      <c r="S31" s="43"/>
      <c r="T31" s="43"/>
      <c r="U31" s="38"/>
    </row>
    <row r="32" spans="2:25" ht="20.100000000000001" customHeight="1" x14ac:dyDescent="0.4">
      <c r="B32" s="39"/>
      <c r="C32" s="39"/>
      <c r="D32" s="39"/>
      <c r="E32" s="39"/>
      <c r="F32" s="39"/>
      <c r="G32" s="39"/>
      <c r="H32" s="39"/>
      <c r="I32" s="39"/>
      <c r="J32" s="39"/>
      <c r="K32" s="64"/>
      <c r="L32" s="64"/>
      <c r="M32" s="64"/>
      <c r="Q32" s="46"/>
      <c r="U32" s="41"/>
    </row>
    <row r="33" spans="2:13" ht="15.95" customHeight="1" x14ac:dyDescent="0.4"/>
    <row r="34" spans="2:13" ht="20.100000000000001" customHeight="1" x14ac:dyDescent="0.4">
      <c r="B34" s="30" t="s">
        <v>48</v>
      </c>
      <c r="K34" s="65">
        <f>Sheet2!AH43</f>
        <v>0</v>
      </c>
      <c r="L34" s="65"/>
      <c r="M34" s="65"/>
    </row>
    <row r="35" spans="2:13" ht="15.95" customHeight="1" x14ac:dyDescent="0.4">
      <c r="K35" s="50"/>
    </row>
    <row r="36" spans="2:13" ht="20.100000000000001" customHeight="1" x14ac:dyDescent="0.4">
      <c r="B36" s="30" t="s">
        <v>93</v>
      </c>
      <c r="K36" s="66"/>
      <c r="L36" s="66"/>
      <c r="M36" s="66"/>
    </row>
    <row r="37" spans="2:13" ht="15.95" customHeight="1" x14ac:dyDescent="0.4"/>
    <row r="38" spans="2:13" ht="20.100000000000001" customHeight="1" x14ac:dyDescent="0.4">
      <c r="B38" s="30" t="s">
        <v>92</v>
      </c>
      <c r="K38" s="67"/>
      <c r="L38" s="67"/>
      <c r="M38" s="67"/>
    </row>
    <row r="39" spans="2:13" ht="15.95" customHeight="1" x14ac:dyDescent="0.4">
      <c r="K39" s="51"/>
    </row>
    <row r="40" spans="2:13" ht="20.100000000000001" customHeight="1" x14ac:dyDescent="0.4">
      <c r="B40" s="30" t="s">
        <v>91</v>
      </c>
      <c r="K40" s="68"/>
      <c r="L40" s="68"/>
      <c r="M40" s="68"/>
    </row>
    <row r="41" spans="2:13" ht="21.95" customHeight="1" x14ac:dyDescent="0.4"/>
  </sheetData>
  <sheetProtection algorithmName="SHA-512" hashValue="xnZLCRqDpjnxGFZzZrHJhcgGMepTpvvxBnQhcwdBXg0DBnNB4VNrMdkRXOEBZY55G2GEoo+Xug1B5L59PoxLFg==" saltValue="PYIJdpL/EuBipjLXbS8ANw==" spinCount="100000" sheet="1" objects="1" scenarios="1" selectLockedCells="1"/>
  <mergeCells count="17">
    <mergeCell ref="B31:E31"/>
    <mergeCell ref="K17:M17"/>
    <mergeCell ref="K22:M22"/>
    <mergeCell ref="K27:M27"/>
    <mergeCell ref="J10:M10"/>
    <mergeCell ref="B21:E21"/>
    <mergeCell ref="B26:E26"/>
    <mergeCell ref="B2:M2"/>
    <mergeCell ref="K6:M6"/>
    <mergeCell ref="B12:M13"/>
    <mergeCell ref="K8:M8"/>
    <mergeCell ref="B11:H11"/>
    <mergeCell ref="K32:M32"/>
    <mergeCell ref="K34:M34"/>
    <mergeCell ref="K36:M36"/>
    <mergeCell ref="K38:M38"/>
    <mergeCell ref="K40:M40"/>
  </mergeCells>
  <phoneticPr fontId="2"/>
  <dataValidations count="1">
    <dataValidation type="list" allowBlank="1" showInputMessage="1" showErrorMessage="1" sqref="K36 K17" xr:uid="{69C46AAD-77C9-49B8-B7C4-FD123E7398E2}">
      <formula1>"未選択,あり,なし"</formula1>
    </dataValidation>
  </dataValidations>
  <hyperlinks>
    <hyperlink ref="B21" r:id="rId1" display="詳しくはこちらをクリック" xr:uid="{51A08A17-5B3B-4C02-91B3-B6BDC01A8507}"/>
    <hyperlink ref="B31" r:id="rId2" display="詳しくはこちらをクリック" xr:uid="{6A24481E-824C-4F2E-A6CC-AF12AEA97183}"/>
    <hyperlink ref="B11" r:id="rId3" display="相続税の対象となる財産はこちらをクリック" xr:uid="{15BF2215-793F-4A0F-8189-18F76A32C9C0}"/>
    <hyperlink ref="B26" r:id="rId4" display="詳しくはこちらをクリック" xr:uid="{2194A17A-D791-47FF-9D74-EEA5787E096E}"/>
  </hyperlinks>
  <pageMargins left="0.25" right="0.25" top="0.75" bottom="0.75" header="0.3" footer="0.3"/>
  <pageSetup paperSize="9" scale="91" fitToHeight="0"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C4F1A874-9D34-44E5-853D-26BDC4464F9D}">
          <x14:formula1>
            <xm:f>Sheet2!$AD$38:$AD$50</xm:f>
          </x14:formula1>
          <xm:sqref>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4BB44-018E-47E4-ACA7-10EBFB8D5D51}">
  <sheetPr>
    <tabColor rgb="FFFFFF00"/>
    <pageSetUpPr fitToPage="1"/>
  </sheetPr>
  <dimension ref="A1:N36"/>
  <sheetViews>
    <sheetView view="pageBreakPreview" zoomScale="85" zoomScaleNormal="100" zoomScaleSheetLayoutView="85" workbookViewId="0">
      <selection activeCell="AF81" sqref="AF81"/>
    </sheetView>
  </sheetViews>
  <sheetFormatPr defaultRowHeight="13.5" x14ac:dyDescent="0.4"/>
  <cols>
    <col min="1" max="1" width="3.625" style="2" customWidth="1"/>
    <col min="2" max="2" width="4.125" style="2" customWidth="1"/>
    <col min="3" max="3" width="31.125" style="2" customWidth="1"/>
    <col min="4" max="6" width="7.125" style="2" customWidth="1"/>
    <col min="7" max="7" width="32.625" style="2" customWidth="1"/>
    <col min="8" max="8" width="3.625" style="2" customWidth="1"/>
    <col min="9" max="16384" width="9" style="2"/>
  </cols>
  <sheetData>
    <row r="1" spans="1:14" x14ac:dyDescent="0.4">
      <c r="A1" s="4"/>
      <c r="B1" s="4"/>
      <c r="C1" s="4"/>
      <c r="D1" s="4"/>
      <c r="E1" s="4"/>
      <c r="F1" s="4"/>
      <c r="G1" s="4"/>
    </row>
    <row r="2" spans="1:14" ht="30" customHeight="1" x14ac:dyDescent="0.4">
      <c r="A2" s="4"/>
      <c r="B2" s="90" t="s">
        <v>50</v>
      </c>
      <c r="C2" s="90"/>
      <c r="D2" s="90"/>
      <c r="E2" s="90"/>
      <c r="F2" s="90"/>
      <c r="G2" s="90"/>
    </row>
    <row r="3" spans="1:14" ht="24.95" customHeight="1" x14ac:dyDescent="0.4">
      <c r="A3" s="4"/>
      <c r="B3" s="5"/>
      <c r="C3" s="6"/>
      <c r="D3" s="6"/>
      <c r="E3" s="6"/>
      <c r="F3" s="6"/>
      <c r="G3" s="7">
        <f ca="1">TODAY()</f>
        <v>43628</v>
      </c>
    </row>
    <row r="4" spans="1:14" ht="24.95" customHeight="1" x14ac:dyDescent="0.4">
      <c r="A4" s="4"/>
      <c r="B4" s="93" t="s">
        <v>67</v>
      </c>
      <c r="C4" s="93"/>
      <c r="D4" s="6"/>
      <c r="E4" s="6"/>
      <c r="F4" s="6"/>
      <c r="G4" s="7"/>
    </row>
    <row r="5" spans="1:14" ht="24.95" customHeight="1" x14ac:dyDescent="0.4">
      <c r="A5" s="4"/>
      <c r="B5" s="4"/>
      <c r="C5" s="4"/>
      <c r="D5" s="4"/>
      <c r="E5" s="4"/>
      <c r="F5" s="4"/>
      <c r="G5" s="4"/>
    </row>
    <row r="6" spans="1:14" ht="24.95" customHeight="1" x14ac:dyDescent="0.4">
      <c r="A6" s="4"/>
      <c r="B6" s="4"/>
      <c r="C6" s="4"/>
      <c r="D6" s="4"/>
      <c r="E6" s="4"/>
      <c r="F6" s="4"/>
      <c r="G6" s="4"/>
    </row>
    <row r="7" spans="1:14" ht="24.95" customHeight="1" x14ac:dyDescent="0.4">
      <c r="A7" s="4"/>
      <c r="B7" s="4"/>
      <c r="C7" s="4"/>
      <c r="D7" s="4"/>
      <c r="E7" s="4"/>
      <c r="F7" s="4"/>
      <c r="G7" s="8"/>
    </row>
    <row r="8" spans="1:14" ht="24.95" customHeight="1" x14ac:dyDescent="0.4">
      <c r="A8" s="4"/>
      <c r="B8" s="4"/>
      <c r="C8" s="4"/>
      <c r="D8" s="4"/>
      <c r="E8" s="4"/>
      <c r="F8" s="4"/>
      <c r="G8" s="8" t="s">
        <v>51</v>
      </c>
    </row>
    <row r="9" spans="1:14" ht="24.95" customHeight="1" x14ac:dyDescent="0.4">
      <c r="A9" s="4"/>
      <c r="B9" s="4"/>
      <c r="C9" s="4"/>
      <c r="D9" s="4"/>
      <c r="E9" s="4"/>
      <c r="F9" s="4"/>
      <c r="G9" s="8" t="s">
        <v>62</v>
      </c>
    </row>
    <row r="10" spans="1:14" ht="24.95" customHeight="1" x14ac:dyDescent="0.4">
      <c r="A10" s="4"/>
      <c r="B10" s="4"/>
      <c r="C10" s="4"/>
      <c r="D10" s="4"/>
      <c r="E10" s="4"/>
      <c r="F10" s="4"/>
      <c r="G10" s="8" t="s">
        <v>63</v>
      </c>
    </row>
    <row r="11" spans="1:14" ht="24.95" customHeight="1" x14ac:dyDescent="0.4">
      <c r="A11" s="4"/>
      <c r="B11" s="4"/>
      <c r="C11" s="4"/>
      <c r="D11" s="4"/>
      <c r="E11" s="4"/>
      <c r="F11" s="4"/>
      <c r="G11" s="4"/>
    </row>
    <row r="12" spans="1:14" ht="24.95" customHeight="1" thickBot="1" x14ac:dyDescent="0.45">
      <c r="A12" s="4"/>
      <c r="B12" s="91" t="s">
        <v>88</v>
      </c>
      <c r="C12" s="91"/>
      <c r="D12" s="91"/>
      <c r="E12" s="91"/>
      <c r="F12" s="91"/>
      <c r="G12" s="91"/>
    </row>
    <row r="13" spans="1:14" ht="24.95" customHeight="1" thickTop="1" x14ac:dyDescent="0.4">
      <c r="A13" s="4"/>
      <c r="B13" s="4"/>
      <c r="C13" s="4"/>
      <c r="D13" s="4"/>
      <c r="E13" s="4"/>
      <c r="F13" s="4"/>
      <c r="G13" s="4"/>
    </row>
    <row r="14" spans="1:14" ht="24.95" customHeight="1" x14ac:dyDescent="0.4">
      <c r="A14" s="4"/>
      <c r="B14" s="9" t="s">
        <v>52</v>
      </c>
      <c r="C14" s="10"/>
      <c r="D14" s="4"/>
      <c r="E14" s="4"/>
      <c r="F14" s="4"/>
      <c r="G14" s="4"/>
    </row>
    <row r="15" spans="1:14" ht="24.95" customHeight="1" x14ac:dyDescent="0.4">
      <c r="A15" s="4"/>
      <c r="B15" s="9" t="s">
        <v>61</v>
      </c>
      <c r="C15" s="10"/>
      <c r="D15" s="4"/>
      <c r="E15" s="4"/>
      <c r="F15" s="4"/>
      <c r="G15" s="4"/>
    </row>
    <row r="16" spans="1:14" ht="24.95" customHeight="1" x14ac:dyDescent="0.4">
      <c r="A16" s="4"/>
      <c r="B16" s="4"/>
      <c r="C16" s="4"/>
      <c r="D16" s="4"/>
      <c r="E16" s="4"/>
      <c r="F16" s="4"/>
      <c r="G16" s="4"/>
      <c r="L16" s="3"/>
      <c r="N16" s="3"/>
    </row>
    <row r="17" spans="1:7" ht="24.95" customHeight="1" thickBot="1" x14ac:dyDescent="0.45">
      <c r="A17" s="4"/>
      <c r="B17" s="11" t="s">
        <v>53</v>
      </c>
      <c r="C17" s="12"/>
      <c r="D17" s="4"/>
      <c r="E17" s="4"/>
      <c r="F17" s="4"/>
      <c r="G17" s="4"/>
    </row>
    <row r="18" spans="1:7" ht="19.5" customHeight="1" thickTop="1" x14ac:dyDescent="0.4">
      <c r="A18" s="4"/>
      <c r="B18" s="4"/>
      <c r="C18" s="4"/>
      <c r="D18" s="4"/>
      <c r="E18" s="4"/>
      <c r="F18" s="4"/>
      <c r="G18" s="4"/>
    </row>
    <row r="19" spans="1:7" ht="36.950000000000003" customHeight="1" x14ac:dyDescent="0.4">
      <c r="A19" s="4"/>
      <c r="B19" s="82" t="s">
        <v>54</v>
      </c>
      <c r="C19" s="83"/>
      <c r="D19" s="82" t="s">
        <v>55</v>
      </c>
      <c r="E19" s="92"/>
      <c r="F19" s="83"/>
      <c r="G19" s="13" t="s">
        <v>56</v>
      </c>
    </row>
    <row r="20" spans="1:7" ht="36.950000000000003" customHeight="1" x14ac:dyDescent="0.4">
      <c r="A20" s="4"/>
      <c r="B20" s="14">
        <v>1</v>
      </c>
      <c r="C20" s="15" t="s">
        <v>68</v>
      </c>
      <c r="D20" s="88" t="e">
        <f>Sheet2!AE52</f>
        <v>#N/A</v>
      </c>
      <c r="E20" s="89"/>
      <c r="F20" s="16"/>
      <c r="G20" s="15"/>
    </row>
    <row r="21" spans="1:7" ht="36.950000000000003" customHeight="1" x14ac:dyDescent="0.4">
      <c r="A21" s="4"/>
      <c r="B21" s="17">
        <v>2</v>
      </c>
      <c r="C21" s="18" t="s">
        <v>70</v>
      </c>
      <c r="D21" s="84"/>
      <c r="E21" s="85"/>
      <c r="F21" s="19"/>
      <c r="G21" s="20"/>
    </row>
    <row r="22" spans="1:7" ht="36.950000000000003" customHeight="1" x14ac:dyDescent="0.4">
      <c r="A22" s="4"/>
      <c r="B22" s="17">
        <v>3</v>
      </c>
      <c r="C22" s="18" t="s">
        <v>71</v>
      </c>
      <c r="D22" s="84" t="e">
        <f>Sheet2!AH47</f>
        <v>#N/A</v>
      </c>
      <c r="E22" s="85"/>
      <c r="F22" s="19"/>
      <c r="G22" s="21" t="s">
        <v>75</v>
      </c>
    </row>
    <row r="23" spans="1:7" ht="36.950000000000003" customHeight="1" x14ac:dyDescent="0.4">
      <c r="A23" s="4"/>
      <c r="B23" s="17">
        <v>4</v>
      </c>
      <c r="C23" s="18" t="s">
        <v>72</v>
      </c>
      <c r="D23" s="84">
        <f>Sheet2!AK41</f>
        <v>0</v>
      </c>
      <c r="E23" s="85"/>
      <c r="F23" s="19"/>
      <c r="G23" s="20"/>
    </row>
    <row r="24" spans="1:7" ht="36.950000000000003" customHeight="1" x14ac:dyDescent="0.4">
      <c r="A24" s="4"/>
      <c r="B24" s="17">
        <v>5</v>
      </c>
      <c r="C24" s="18" t="s">
        <v>73</v>
      </c>
      <c r="D24" s="84">
        <f>Sheet2!AN41</f>
        <v>0</v>
      </c>
      <c r="E24" s="85"/>
      <c r="F24" s="19"/>
      <c r="G24" s="20" t="s">
        <v>76</v>
      </c>
    </row>
    <row r="25" spans="1:7" ht="36.950000000000003" customHeight="1" x14ac:dyDescent="0.4">
      <c r="A25" s="4"/>
      <c r="B25" s="17">
        <v>6</v>
      </c>
      <c r="C25" s="18" t="s">
        <v>74</v>
      </c>
      <c r="D25" s="84">
        <f>Sheet2!AQ41</f>
        <v>0</v>
      </c>
      <c r="E25" s="85"/>
      <c r="F25" s="19" t="s">
        <v>80</v>
      </c>
      <c r="G25" s="21" t="s">
        <v>77</v>
      </c>
    </row>
    <row r="26" spans="1:7" ht="36.950000000000003" customHeight="1" x14ac:dyDescent="0.4">
      <c r="A26" s="4"/>
      <c r="B26" s="22">
        <v>7</v>
      </c>
      <c r="C26" s="23" t="s">
        <v>85</v>
      </c>
      <c r="D26" s="86" t="e">
        <f>Sheet2!AW42</f>
        <v>#N/A</v>
      </c>
      <c r="E26" s="87"/>
      <c r="F26" s="24" t="str">
        <f ca="1">Sheet2!AX42</f>
        <v/>
      </c>
      <c r="G26" s="25" t="s">
        <v>87</v>
      </c>
    </row>
    <row r="27" spans="1:7" ht="36.950000000000003" customHeight="1" x14ac:dyDescent="0.4">
      <c r="A27" s="4"/>
      <c r="B27" s="82" t="s">
        <v>86</v>
      </c>
      <c r="C27" s="83"/>
      <c r="D27" s="80" t="e">
        <f>SUM(D20:E26)</f>
        <v>#N/A</v>
      </c>
      <c r="E27" s="81"/>
      <c r="F27" s="26" t="str">
        <f>IF(F25="から","から","")</f>
        <v>から</v>
      </c>
      <c r="G27" s="27"/>
    </row>
    <row r="28" spans="1:7" ht="6.75" customHeight="1" x14ac:dyDescent="0.4">
      <c r="A28" s="4"/>
      <c r="B28" s="4"/>
      <c r="C28" s="4"/>
      <c r="D28" s="4"/>
      <c r="E28" s="4"/>
      <c r="F28" s="4"/>
      <c r="G28" s="4"/>
    </row>
    <row r="29" spans="1:7" ht="18" customHeight="1" x14ac:dyDescent="0.4">
      <c r="A29" s="4"/>
      <c r="B29" s="28" t="s">
        <v>57</v>
      </c>
      <c r="C29" s="4"/>
      <c r="D29" s="4"/>
      <c r="E29" s="4"/>
      <c r="F29" s="4"/>
      <c r="G29" s="4"/>
    </row>
    <row r="30" spans="1:7" ht="18" customHeight="1" x14ac:dyDescent="0.4">
      <c r="A30" s="4"/>
      <c r="B30" s="28" t="s">
        <v>58</v>
      </c>
      <c r="C30" s="4"/>
      <c r="D30" s="4"/>
      <c r="E30" s="4"/>
      <c r="F30" s="4"/>
      <c r="G30" s="4"/>
    </row>
    <row r="31" spans="1:7" ht="18" customHeight="1" x14ac:dyDescent="0.4">
      <c r="A31" s="4"/>
      <c r="B31" s="28" t="s">
        <v>59</v>
      </c>
      <c r="C31" s="4"/>
      <c r="D31" s="4"/>
      <c r="E31" s="4"/>
      <c r="F31" s="4"/>
      <c r="G31" s="4"/>
    </row>
    <row r="32" spans="1:7" ht="18" customHeight="1" x14ac:dyDescent="0.4">
      <c r="A32" s="4"/>
      <c r="B32" s="28" t="s">
        <v>60</v>
      </c>
      <c r="C32" s="4"/>
      <c r="D32" s="4"/>
      <c r="E32" s="4"/>
      <c r="F32" s="4"/>
      <c r="G32" s="4"/>
    </row>
    <row r="33" ht="20.100000000000001" customHeight="1" x14ac:dyDescent="0.4"/>
    <row r="34" ht="20.100000000000001" customHeight="1" x14ac:dyDescent="0.4"/>
    <row r="35" ht="20.100000000000001" customHeight="1" x14ac:dyDescent="0.4"/>
    <row r="36" ht="20.100000000000001" customHeight="1" x14ac:dyDescent="0.4"/>
  </sheetData>
  <sheetProtection algorithmName="SHA-512" hashValue="uZH3OQ4B2Mz6gGqJGpt+cKtdYzY9nsM4CB1Dcas0xXJxDLlqwKQ1Z4OW4+jreVy9C6pCTezOkRk5Ozh1lFgSSQ==" saltValue="vEe+pJWzqLlgHMukaJxx2A==" spinCount="100000" sheet="1" selectLockedCells="1"/>
  <mergeCells count="14">
    <mergeCell ref="B2:G2"/>
    <mergeCell ref="B12:G12"/>
    <mergeCell ref="B19:C19"/>
    <mergeCell ref="D19:F19"/>
    <mergeCell ref="B4:C4"/>
    <mergeCell ref="D27:E27"/>
    <mergeCell ref="B27:C27"/>
    <mergeCell ref="D25:E25"/>
    <mergeCell ref="D26:E26"/>
    <mergeCell ref="D20:E20"/>
    <mergeCell ref="D21:E21"/>
    <mergeCell ref="D22:E22"/>
    <mergeCell ref="D23:E23"/>
    <mergeCell ref="D24:E24"/>
  </mergeCells>
  <phoneticPr fontId="2"/>
  <pageMargins left="0.7" right="0.7" top="0.75" bottom="0.75" header="0.3" footer="0.3"/>
  <pageSetup paperSize="9"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0BB86-C822-4BA0-8918-FAFAEFB36584}">
  <dimension ref="A1"/>
  <sheetViews>
    <sheetView workbookViewId="0">
      <selection activeCell="I29" sqref="I29"/>
    </sheetView>
  </sheetViews>
  <sheetFormatPr defaultRowHeight="18.75" x14ac:dyDescent="0.4"/>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494C-9262-4197-A1B3-B0E8DCC999FE}">
  <dimension ref="AB34:AY57"/>
  <sheetViews>
    <sheetView workbookViewId="0">
      <selection activeCell="I29" sqref="I29"/>
    </sheetView>
  </sheetViews>
  <sheetFormatPr defaultRowHeight="18.75" x14ac:dyDescent="0.4"/>
  <cols>
    <col min="1" max="29" width="9" style="63"/>
    <col min="30" max="49" width="9" style="63" customWidth="1"/>
    <col min="50" max="16384" width="9" style="63"/>
  </cols>
  <sheetData>
    <row r="34" spans="28:51" ht="18.75" customHeight="1" x14ac:dyDescent="0.4"/>
    <row r="35" spans="28:51" ht="18.75" customHeight="1" x14ac:dyDescent="0.4">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28:51" ht="18.75" customHeight="1" x14ac:dyDescent="0.4">
      <c r="AB36" s="55"/>
      <c r="AC36" s="55"/>
      <c r="AD36" s="55" t="s">
        <v>16</v>
      </c>
      <c r="AE36" s="55"/>
      <c r="AF36" s="55"/>
      <c r="AG36" s="55" t="s">
        <v>31</v>
      </c>
      <c r="AH36" s="55"/>
      <c r="AI36" s="55"/>
      <c r="AJ36" s="55" t="s">
        <v>41</v>
      </c>
      <c r="AK36" s="55"/>
      <c r="AL36" s="55"/>
      <c r="AM36" s="55" t="s">
        <v>32</v>
      </c>
      <c r="AN36" s="55"/>
      <c r="AO36" s="55"/>
      <c r="AP36" s="55" t="s">
        <v>34</v>
      </c>
      <c r="AQ36" s="55"/>
      <c r="AR36" s="55"/>
      <c r="AS36" s="55" t="s">
        <v>78</v>
      </c>
      <c r="AT36" s="55"/>
      <c r="AU36" s="55"/>
      <c r="AV36" s="55"/>
      <c r="AW36" s="55"/>
      <c r="AX36" s="55"/>
      <c r="AY36" s="55"/>
    </row>
    <row r="37" spans="28:51" ht="18.75" customHeight="1" x14ac:dyDescent="0.4">
      <c r="AB37" s="55"/>
      <c r="AC37" s="55"/>
      <c r="AD37" s="52" t="s">
        <v>0</v>
      </c>
      <c r="AE37" s="52" t="s">
        <v>15</v>
      </c>
      <c r="AF37" s="55"/>
      <c r="AG37" s="52" t="s">
        <v>20</v>
      </c>
      <c r="AH37" s="52" t="s">
        <v>21</v>
      </c>
      <c r="AI37" s="55"/>
      <c r="AJ37" s="52" t="s">
        <v>38</v>
      </c>
      <c r="AK37" s="52">
        <f>入力シート!K36</f>
        <v>0</v>
      </c>
      <c r="AL37" s="55"/>
      <c r="AM37" s="52" t="s">
        <v>33</v>
      </c>
      <c r="AN37" s="52">
        <f>入力シート!K38</f>
        <v>0</v>
      </c>
      <c r="AO37" s="55"/>
      <c r="AP37" s="52" t="s">
        <v>35</v>
      </c>
      <c r="AQ37" s="52">
        <f>入力シート!K40</f>
        <v>0</v>
      </c>
      <c r="AR37" s="55"/>
      <c r="AS37" s="52" t="s">
        <v>79</v>
      </c>
      <c r="AT37" s="52" t="s">
        <v>82</v>
      </c>
      <c r="AU37" s="52" t="s">
        <v>83</v>
      </c>
      <c r="AV37" s="52" t="s">
        <v>81</v>
      </c>
      <c r="AW37" s="52" t="s">
        <v>84</v>
      </c>
      <c r="AX37" s="55"/>
      <c r="AY37" s="55"/>
    </row>
    <row r="38" spans="28:51" ht="18.75" customHeight="1" x14ac:dyDescent="0.4">
      <c r="AB38" s="55"/>
      <c r="AC38" s="55"/>
      <c r="AD38" s="55" t="s">
        <v>1</v>
      </c>
      <c r="AE38" s="55"/>
      <c r="AF38" s="55"/>
      <c r="AG38" s="52" t="s">
        <v>22</v>
      </c>
      <c r="AH38" s="52">
        <f>IF(入力シート!K17="あり",1,0)</f>
        <v>0</v>
      </c>
      <c r="AI38" s="55"/>
      <c r="AJ38" s="55"/>
      <c r="AK38" s="55"/>
      <c r="AL38" s="55"/>
      <c r="AM38" s="55"/>
      <c r="AN38" s="55"/>
      <c r="AO38" s="55"/>
      <c r="AP38" s="55"/>
      <c r="AQ38" s="55"/>
      <c r="AR38" s="55"/>
      <c r="AS38" s="53">
        <f>入力シート!K8</f>
        <v>0</v>
      </c>
      <c r="AT38" s="52">
        <v>10</v>
      </c>
      <c r="AU38" s="53">
        <f>DATE(YEAR(AS38),MONTH(AS38)+AT38,DAY(AS38))</f>
        <v>305</v>
      </c>
      <c r="AV38" s="54">
        <f ca="1">TODAY()</f>
        <v>43628</v>
      </c>
      <c r="AW38" s="56">
        <f ca="1">_xlfn.DAYS(AU38,AV38)</f>
        <v>-43323</v>
      </c>
      <c r="AX38" s="55"/>
      <c r="AY38" s="55"/>
    </row>
    <row r="39" spans="28:51" ht="18.75" customHeight="1" x14ac:dyDescent="0.4">
      <c r="AB39" s="55"/>
      <c r="AC39" s="55"/>
      <c r="AD39" s="55" t="s">
        <v>12</v>
      </c>
      <c r="AE39" s="57">
        <v>350000</v>
      </c>
      <c r="AF39" s="55"/>
      <c r="AG39" s="52" t="s">
        <v>23</v>
      </c>
      <c r="AH39" s="52">
        <f>入力シート!K22</f>
        <v>0</v>
      </c>
      <c r="AI39" s="55"/>
      <c r="AJ39" s="55" t="s">
        <v>40</v>
      </c>
      <c r="AK39" s="57">
        <v>20000</v>
      </c>
      <c r="AL39" s="55"/>
      <c r="AM39" s="52" t="s">
        <v>36</v>
      </c>
      <c r="AN39" s="57">
        <v>40000</v>
      </c>
      <c r="AO39" s="55"/>
      <c r="AP39" s="52" t="s">
        <v>40</v>
      </c>
      <c r="AQ39" s="57">
        <v>100000</v>
      </c>
      <c r="AR39" s="55"/>
      <c r="AS39" s="55"/>
      <c r="AT39" s="55"/>
      <c r="AU39" s="55"/>
      <c r="AV39" s="55"/>
      <c r="AW39" s="55"/>
      <c r="AX39" s="55"/>
      <c r="AY39" s="55"/>
    </row>
    <row r="40" spans="28:51" ht="18.75" customHeight="1" x14ac:dyDescent="0.4">
      <c r="AB40" s="55"/>
      <c r="AC40" s="55"/>
      <c r="AD40" s="55" t="s">
        <v>13</v>
      </c>
      <c r="AE40" s="57">
        <v>400000</v>
      </c>
      <c r="AF40" s="55"/>
      <c r="AG40" s="52" t="s">
        <v>24</v>
      </c>
      <c r="AH40" s="52">
        <f>入力シート!K27</f>
        <v>0</v>
      </c>
      <c r="AI40" s="55"/>
      <c r="AJ40" s="55"/>
      <c r="AK40" s="55"/>
      <c r="AL40" s="55"/>
      <c r="AM40" s="55"/>
      <c r="AN40" s="55"/>
      <c r="AO40" s="55"/>
      <c r="AP40" s="52"/>
      <c r="AQ40" s="57"/>
      <c r="AR40" s="55"/>
      <c r="AS40" s="55"/>
      <c r="AT40" s="55"/>
      <c r="AU40" s="55"/>
      <c r="AV40" s="52" t="s">
        <v>30</v>
      </c>
      <c r="AW40" s="58">
        <f ca="1">IF(AW38&lt;=30,0.3,IF(AW38&lt;=60,0.2,IF(AW38&lt;=90,0.1,0)))</f>
        <v>0.3</v>
      </c>
      <c r="AX40" s="55"/>
      <c r="AY40" s="55"/>
    </row>
    <row r="41" spans="28:51" ht="18.75" customHeight="1" x14ac:dyDescent="0.4">
      <c r="AB41" s="55"/>
      <c r="AC41" s="55"/>
      <c r="AD41" s="55" t="s">
        <v>2</v>
      </c>
      <c r="AE41" s="57">
        <v>500000</v>
      </c>
      <c r="AF41" s="55"/>
      <c r="AG41" s="52" t="s">
        <v>25</v>
      </c>
      <c r="AH41" s="52">
        <f>入力シート!K32</f>
        <v>0</v>
      </c>
      <c r="AI41" s="55"/>
      <c r="AJ41" s="52" t="s">
        <v>37</v>
      </c>
      <c r="AK41" s="57">
        <f>IF(AH43&gt;=6,100000,IF(AH43&gt;=1,(AH43-1)*20000,0))</f>
        <v>0</v>
      </c>
      <c r="AL41" s="55"/>
      <c r="AM41" s="52" t="s">
        <v>37</v>
      </c>
      <c r="AN41" s="57">
        <f>AN37*AN39</f>
        <v>0</v>
      </c>
      <c r="AO41" s="55"/>
      <c r="AP41" s="52" t="s">
        <v>37</v>
      </c>
      <c r="AQ41" s="57">
        <f>AQ39*AQ37</f>
        <v>0</v>
      </c>
      <c r="AR41" s="55" t="s">
        <v>44</v>
      </c>
      <c r="AS41" s="55"/>
      <c r="AT41" s="55"/>
      <c r="AU41" s="55"/>
      <c r="AV41" s="55"/>
      <c r="AW41" s="55"/>
      <c r="AX41" s="55"/>
      <c r="AY41" s="55"/>
    </row>
    <row r="42" spans="28:51" ht="18.75" customHeight="1" x14ac:dyDescent="0.4">
      <c r="AB42" s="55"/>
      <c r="AC42" s="55"/>
      <c r="AD42" s="55" t="s">
        <v>3</v>
      </c>
      <c r="AE42" s="57">
        <v>550000</v>
      </c>
      <c r="AF42" s="55"/>
      <c r="AG42" s="55"/>
      <c r="AH42" s="52"/>
      <c r="AI42" s="55"/>
      <c r="AJ42" s="55" t="s">
        <v>95</v>
      </c>
      <c r="AK42" s="55"/>
      <c r="AL42" s="55"/>
      <c r="AM42" s="55"/>
      <c r="AN42" s="55"/>
      <c r="AO42" s="55"/>
      <c r="AP42" s="55"/>
      <c r="AQ42" s="55"/>
      <c r="AR42" s="55"/>
      <c r="AS42" s="55"/>
      <c r="AT42" s="55"/>
      <c r="AU42" s="55"/>
      <c r="AV42" s="52" t="s">
        <v>37</v>
      </c>
      <c r="AW42" s="57" t="e">
        <f>IF(AE52="別途相談","別途相談",(AE52+AH47+AK41+AN41+AQ41)*AW40)</f>
        <v>#N/A</v>
      </c>
      <c r="AX42" s="55" t="str">
        <f ca="1">IF(AND(AQ41&gt;0,AW40&gt;0),"から","")</f>
        <v/>
      </c>
      <c r="AY42" s="55"/>
    </row>
    <row r="43" spans="28:51" ht="18.75" customHeight="1" x14ac:dyDescent="0.4">
      <c r="AB43" s="55"/>
      <c r="AC43" s="55"/>
      <c r="AD43" s="55" t="s">
        <v>4</v>
      </c>
      <c r="AE43" s="57">
        <v>650000</v>
      </c>
      <c r="AF43" s="55"/>
      <c r="AG43" s="52" t="s">
        <v>26</v>
      </c>
      <c r="AH43" s="52">
        <f>AH38+IF(AH39&gt;0,AH39,IF(AH40&gt;0,AH40,AH41))</f>
        <v>0</v>
      </c>
      <c r="AI43" s="55"/>
      <c r="AJ43" s="55" t="s">
        <v>94</v>
      </c>
      <c r="AK43" s="55"/>
      <c r="AL43" s="55"/>
      <c r="AM43" s="55"/>
      <c r="AN43" s="55"/>
      <c r="AO43" s="55"/>
      <c r="AP43" s="55"/>
      <c r="AQ43" s="55"/>
      <c r="AR43" s="55"/>
      <c r="AS43" s="55"/>
      <c r="AT43" s="55"/>
      <c r="AU43" s="55"/>
      <c r="AV43" s="55"/>
      <c r="AW43" s="55"/>
      <c r="AX43" s="55"/>
      <c r="AY43" s="55"/>
    </row>
    <row r="44" spans="28:51" ht="18.75" customHeight="1" x14ac:dyDescent="0.4">
      <c r="AB44" s="55"/>
      <c r="AC44" s="55"/>
      <c r="AD44" s="55" t="s">
        <v>5</v>
      </c>
      <c r="AE44" s="57">
        <v>800000</v>
      </c>
      <c r="AF44" s="55"/>
      <c r="AG44" s="55"/>
      <c r="AH44" s="55"/>
      <c r="AI44" s="55"/>
      <c r="AJ44" s="55"/>
      <c r="AK44" s="55"/>
      <c r="AL44" s="55"/>
      <c r="AM44" s="55"/>
      <c r="AN44" s="55"/>
      <c r="AO44" s="55"/>
      <c r="AP44" s="55"/>
      <c r="AQ44" s="55"/>
      <c r="AR44" s="55"/>
      <c r="AS44" s="55"/>
      <c r="AT44" s="55"/>
      <c r="AU44" s="55"/>
      <c r="AV44" s="55"/>
      <c r="AW44" s="55"/>
      <c r="AX44" s="55"/>
      <c r="AY44" s="55"/>
    </row>
    <row r="45" spans="28:51" ht="18.75" customHeight="1" x14ac:dyDescent="0.4">
      <c r="AB45" s="55"/>
      <c r="AC45" s="55"/>
      <c r="AD45" s="55" t="s">
        <v>6</v>
      </c>
      <c r="AE45" s="57">
        <v>1000000</v>
      </c>
      <c r="AF45" s="55"/>
      <c r="AG45" s="52" t="s">
        <v>30</v>
      </c>
      <c r="AH45" s="59">
        <f>IF((AH43-1)/10&lt;0.5,(AH43-1)/10,0.5)</f>
        <v>-0.1</v>
      </c>
      <c r="AI45" s="55"/>
      <c r="AJ45" s="55"/>
      <c r="AK45" s="55"/>
      <c r="AL45" s="55"/>
      <c r="AM45" s="55"/>
      <c r="AN45" s="55"/>
      <c r="AO45" s="55"/>
      <c r="AP45" s="55"/>
      <c r="AQ45" s="55"/>
      <c r="AR45" s="55"/>
      <c r="AS45" s="55"/>
      <c r="AT45" s="55"/>
      <c r="AU45" s="55"/>
      <c r="AV45" s="55"/>
      <c r="AW45" s="55"/>
      <c r="AX45" s="55"/>
      <c r="AY45" s="55"/>
    </row>
    <row r="46" spans="28:51" ht="18.75" customHeight="1" x14ac:dyDescent="0.4">
      <c r="AB46" s="55"/>
      <c r="AC46" s="55"/>
      <c r="AD46" s="55" t="s">
        <v>7</v>
      </c>
      <c r="AE46" s="57">
        <v>1200000</v>
      </c>
      <c r="AF46" s="55"/>
      <c r="AG46" s="55"/>
      <c r="AH46" s="55" t="s">
        <v>39</v>
      </c>
      <c r="AI46" s="55"/>
      <c r="AJ46" s="55"/>
      <c r="AK46" s="55"/>
      <c r="AL46" s="55"/>
      <c r="AM46" s="55"/>
      <c r="AN46" s="55"/>
      <c r="AO46" s="55"/>
      <c r="AP46" s="55"/>
      <c r="AQ46" s="55"/>
      <c r="AR46" s="55"/>
      <c r="AS46" s="55"/>
      <c r="AT46" s="55"/>
      <c r="AU46" s="55"/>
      <c r="AV46" s="55"/>
      <c r="AW46" s="55"/>
      <c r="AX46" s="55"/>
      <c r="AY46" s="55"/>
    </row>
    <row r="47" spans="28:51" ht="18.75" customHeight="1" x14ac:dyDescent="0.4">
      <c r="AB47" s="55"/>
      <c r="AC47" s="55"/>
      <c r="AD47" s="55" t="s">
        <v>8</v>
      </c>
      <c r="AE47" s="57">
        <v>1400000</v>
      </c>
      <c r="AF47" s="55"/>
      <c r="AG47" s="52" t="s">
        <v>37</v>
      </c>
      <c r="AH47" s="60" t="e">
        <f>IF(AE52="別途相談","別途相談",AE52*AH45)</f>
        <v>#N/A</v>
      </c>
      <c r="AI47" s="55"/>
      <c r="AJ47" s="55"/>
      <c r="AK47" s="55"/>
      <c r="AL47" s="55"/>
      <c r="AM47" s="55"/>
      <c r="AN47" s="55"/>
      <c r="AO47" s="55"/>
      <c r="AP47" s="55"/>
      <c r="AQ47" s="55"/>
      <c r="AR47" s="55"/>
      <c r="AS47" s="55"/>
      <c r="AT47" s="55"/>
      <c r="AU47" s="55"/>
      <c r="AV47" s="55"/>
      <c r="AW47" s="55"/>
      <c r="AX47" s="55"/>
      <c r="AY47" s="55"/>
    </row>
    <row r="48" spans="28:51" ht="18.75" customHeight="1" x14ac:dyDescent="0.4">
      <c r="AB48" s="55"/>
      <c r="AC48" s="55"/>
      <c r="AD48" s="55" t="s">
        <v>9</v>
      </c>
      <c r="AE48" s="57">
        <v>1600000</v>
      </c>
      <c r="AF48" s="55"/>
      <c r="AG48" s="55"/>
      <c r="AH48" s="55"/>
      <c r="AI48" s="55"/>
      <c r="AJ48" s="55"/>
      <c r="AK48" s="55"/>
      <c r="AL48" s="55"/>
      <c r="AM48" s="55"/>
      <c r="AN48" s="55"/>
      <c r="AO48" s="55"/>
      <c r="AP48" s="55"/>
      <c r="AQ48" s="55"/>
      <c r="AR48" s="55"/>
      <c r="AS48" s="55"/>
      <c r="AT48" s="55"/>
      <c r="AU48" s="55"/>
      <c r="AV48" s="55"/>
      <c r="AW48" s="55"/>
      <c r="AX48" s="55"/>
      <c r="AY48" s="55"/>
    </row>
    <row r="49" spans="28:51" ht="18.75" customHeight="1" x14ac:dyDescent="0.4">
      <c r="AB49" s="55"/>
      <c r="AC49" s="55"/>
      <c r="AD49" s="55" t="s">
        <v>10</v>
      </c>
      <c r="AE49" s="57">
        <v>1800000</v>
      </c>
      <c r="AF49" s="55"/>
      <c r="AG49" s="55"/>
      <c r="AH49" s="55"/>
      <c r="AI49" s="55"/>
      <c r="AJ49" s="55"/>
      <c r="AK49" s="55"/>
      <c r="AL49" s="55"/>
      <c r="AM49" s="55"/>
      <c r="AN49" s="55"/>
      <c r="AO49" s="55"/>
      <c r="AP49" s="55"/>
      <c r="AQ49" s="55"/>
      <c r="AR49" s="55"/>
      <c r="AS49" s="55"/>
      <c r="AT49" s="55"/>
      <c r="AU49" s="55"/>
      <c r="AV49" s="55"/>
      <c r="AW49" s="55"/>
      <c r="AX49" s="55"/>
      <c r="AY49" s="55"/>
    </row>
    <row r="50" spans="28:51" ht="18.75" customHeight="1" x14ac:dyDescent="0.4">
      <c r="AB50" s="55"/>
      <c r="AC50" s="55"/>
      <c r="AD50" s="55" t="s">
        <v>11</v>
      </c>
      <c r="AE50" s="61" t="s">
        <v>14</v>
      </c>
      <c r="AF50" s="55"/>
      <c r="AG50" s="55"/>
      <c r="AH50" s="55"/>
      <c r="AI50" s="55"/>
      <c r="AJ50" s="55"/>
      <c r="AK50" s="55"/>
      <c r="AL50" s="55"/>
      <c r="AM50" s="55"/>
      <c r="AN50" s="55"/>
      <c r="AO50" s="55"/>
      <c r="AP50" s="55"/>
      <c r="AQ50" s="55"/>
      <c r="AR50" s="55"/>
      <c r="AS50" s="55"/>
      <c r="AT50" s="55"/>
      <c r="AU50" s="55"/>
      <c r="AV50" s="55"/>
      <c r="AW50" s="55"/>
      <c r="AX50" s="55"/>
      <c r="AY50" s="55"/>
    </row>
    <row r="51" spans="28:51" ht="18.75" customHeight="1" x14ac:dyDescent="0.4">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row>
    <row r="52" spans="28:51" ht="18.75" customHeight="1" x14ac:dyDescent="0.4">
      <c r="AB52" s="55"/>
      <c r="AC52" s="55"/>
      <c r="AD52" s="62" t="s">
        <v>37</v>
      </c>
      <c r="AE52" s="60" t="e">
        <f>VLOOKUP(入力シート!J10,AD38:AE50,2,FALSE)</f>
        <v>#N/A</v>
      </c>
      <c r="AF52" s="55"/>
      <c r="AG52" s="55"/>
      <c r="AH52" s="55"/>
      <c r="AI52" s="55"/>
      <c r="AJ52" s="55"/>
      <c r="AK52" s="55"/>
      <c r="AL52" s="55"/>
      <c r="AM52" s="55"/>
      <c r="AN52" s="55"/>
      <c r="AO52" s="55"/>
      <c r="AP52" s="55"/>
      <c r="AQ52" s="55"/>
      <c r="AR52" s="55"/>
      <c r="AS52" s="55"/>
      <c r="AT52" s="55"/>
      <c r="AU52" s="55"/>
      <c r="AV52" s="55"/>
      <c r="AW52" s="55"/>
      <c r="AX52" s="55"/>
      <c r="AY52" s="55"/>
    </row>
    <row r="53" spans="28:51" x14ac:dyDescent="0.4">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row>
    <row r="54" spans="28:51" x14ac:dyDescent="0.4">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row>
    <row r="55" spans="28:51" x14ac:dyDescent="0.4">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row>
    <row r="56" spans="28:51" x14ac:dyDescent="0.4">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row>
    <row r="57" spans="28:51" x14ac:dyDescent="0.4">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row>
  </sheetData>
  <sheetProtection algorithmName="SHA-512" hashValue="RwY0M0QgtAH/DmpkfeuCyivsd4wRAeTCB4Pgi2SYI9OKsUl7lfbUyc/dJInaeHm3K1gx/oRWpIuS3fk9dL4SfA==" saltValue="btN8x+1imzRMDvPn04EabA==" spinCount="100000" sheet="1" objects="1" scenarios="1" selectLockedCells="1"/>
  <phoneticPr fontId="2"/>
  <pageMargins left="0.7" right="0.7" top="0.75" bottom="0.75" header="0.3" footer="0.3"/>
  <ignoredErrors>
    <ignoredError sqref="AH47 AW42 AE5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44338-3819-4807-9F3F-AC7D775545AB}">
  <dimension ref="A1"/>
  <sheetViews>
    <sheetView workbookViewId="0">
      <selection activeCell="I29" sqref="I29"/>
    </sheetView>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入力シート</vt:lpstr>
      <vt:lpstr>御見積書</vt:lpstr>
      <vt:lpstr>Sheet1</vt:lpstr>
      <vt:lpstr>Sheet2</vt:lpstr>
      <vt:lpstr>Sheet3</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谷丸佳樹</dc:creator>
  <cp:lastModifiedBy>谷丸佳樹</cp:lastModifiedBy>
  <cp:lastPrinted>2019-05-18T20:17:57Z</cp:lastPrinted>
  <dcterms:created xsi:type="dcterms:W3CDTF">2019-05-18T16:10:10Z</dcterms:created>
  <dcterms:modified xsi:type="dcterms:W3CDTF">2019-06-12T07:26:36Z</dcterms:modified>
</cp:coreProperties>
</file>